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J241-qnap01\d\青森新ＨＰ\ＨＰ\hoyuu_sha_j\excel\"/>
    </mc:Choice>
  </mc:AlternateContent>
  <xr:revisionPtr revIDLastSave="0" documentId="13_ncr:1_{EB5581C1-8A79-4EB5-B3DC-531F6E5223BC}" xr6:coauthVersionLast="47" xr6:coauthVersionMax="47" xr10:uidLastSave="{00000000-0000-0000-0000-000000000000}"/>
  <bookViews>
    <workbookView xWindow="-120" yWindow="-120" windowWidth="29040" windowHeight="15720" xr2:uid="{DDE0927C-65C6-4E43-90EE-37DEF225F3CD}"/>
  </bookViews>
  <sheets>
    <sheet name="県内10市" sheetId="1" r:id="rId1"/>
    <sheet name="県内  郡別" sheetId="2" r:id="rId2"/>
    <sheet name="青森管轄" sheetId="3" r:id="rId3"/>
    <sheet name="八戸管轄" sheetId="4" r:id="rId4"/>
    <sheet name="東津軽郡" sheetId="5" r:id="rId5"/>
    <sheet name="西津軽郡" sheetId="6" r:id="rId6"/>
    <sheet name="中津軽郡" sheetId="7" r:id="rId7"/>
    <sheet name="南津軽郡" sheetId="8" r:id="rId8"/>
    <sheet name="北津軽郡" sheetId="9" r:id="rId9"/>
    <sheet name="下北郡" sheetId="10" r:id="rId10"/>
    <sheet name="上北郡" sheetId="11" r:id="rId11"/>
    <sheet name="三戸郡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12" l="1"/>
  <c r="I52" i="12"/>
  <c r="I55" i="12" s="1"/>
  <c r="H52" i="12"/>
  <c r="H55" i="12" s="1"/>
  <c r="G52" i="12"/>
  <c r="G55" i="12" s="1"/>
  <c r="F52" i="12"/>
  <c r="F55" i="12" s="1"/>
  <c r="E52" i="12"/>
  <c r="D52" i="12"/>
  <c r="D55" i="12" s="1"/>
  <c r="O51" i="12"/>
  <c r="O50" i="12"/>
  <c r="E50" i="4" s="1"/>
  <c r="F50" i="4" s="1"/>
  <c r="O48" i="12"/>
  <c r="I46" i="12"/>
  <c r="H46" i="12"/>
  <c r="G46" i="12"/>
  <c r="F46" i="12"/>
  <c r="E46" i="12"/>
  <c r="D46" i="12"/>
  <c r="O45" i="12"/>
  <c r="E45" i="4" s="1"/>
  <c r="O44" i="12"/>
  <c r="E44" i="4" s="1"/>
  <c r="I43" i="12"/>
  <c r="H43" i="12"/>
  <c r="G43" i="12"/>
  <c r="F43" i="12"/>
  <c r="E43" i="12"/>
  <c r="D43" i="12"/>
  <c r="O42" i="12"/>
  <c r="O41" i="12"/>
  <c r="K41" i="2" s="1"/>
  <c r="I39" i="12"/>
  <c r="H39" i="12"/>
  <c r="G39" i="12"/>
  <c r="F39" i="12"/>
  <c r="E39" i="12"/>
  <c r="D39" i="12"/>
  <c r="O39" i="12" s="1"/>
  <c r="I38" i="12"/>
  <c r="G38" i="12"/>
  <c r="F38" i="12"/>
  <c r="E38" i="12"/>
  <c r="D38" i="12"/>
  <c r="I37" i="12"/>
  <c r="H37" i="12"/>
  <c r="G37" i="12"/>
  <c r="F37" i="12"/>
  <c r="E37" i="12"/>
  <c r="D37" i="12"/>
  <c r="O36" i="12"/>
  <c r="O35" i="12"/>
  <c r="E35" i="4" s="1"/>
  <c r="I34" i="12"/>
  <c r="H34" i="12"/>
  <c r="G34" i="12"/>
  <c r="F34" i="12"/>
  <c r="E34" i="12"/>
  <c r="D34" i="12"/>
  <c r="O33" i="12"/>
  <c r="K33" i="2" s="1"/>
  <c r="O32" i="12"/>
  <c r="E32" i="4" s="1"/>
  <c r="I30" i="12"/>
  <c r="I31" i="12" s="1"/>
  <c r="H30" i="12"/>
  <c r="H31" i="12" s="1"/>
  <c r="G30" i="12"/>
  <c r="F30" i="12"/>
  <c r="E30" i="12"/>
  <c r="D30" i="12"/>
  <c r="I29" i="12"/>
  <c r="H29" i="12"/>
  <c r="G29" i="12"/>
  <c r="F29" i="12"/>
  <c r="E29" i="12"/>
  <c r="D29" i="12"/>
  <c r="D31" i="12" s="1"/>
  <c r="I28" i="12"/>
  <c r="H28" i="12"/>
  <c r="G28" i="12"/>
  <c r="F28" i="12"/>
  <c r="E28" i="12"/>
  <c r="D28" i="12"/>
  <c r="O27" i="12"/>
  <c r="E27" i="4" s="1"/>
  <c r="O26" i="12"/>
  <c r="K26" i="2" s="1"/>
  <c r="I25" i="12"/>
  <c r="H25" i="12"/>
  <c r="G25" i="12"/>
  <c r="F25" i="12"/>
  <c r="E25" i="12"/>
  <c r="D25" i="12"/>
  <c r="O24" i="12"/>
  <c r="E24" i="4" s="1"/>
  <c r="O23" i="12"/>
  <c r="K23" i="2" s="1"/>
  <c r="I21" i="12"/>
  <c r="H21" i="12"/>
  <c r="G21" i="12"/>
  <c r="F21" i="12"/>
  <c r="E21" i="12"/>
  <c r="D21" i="12"/>
  <c r="I20" i="12"/>
  <c r="H20" i="12"/>
  <c r="G20" i="12"/>
  <c r="F20" i="12"/>
  <c r="E20" i="12"/>
  <c r="D20" i="12"/>
  <c r="I19" i="12"/>
  <c r="H19" i="12"/>
  <c r="G19" i="12"/>
  <c r="F19" i="12"/>
  <c r="E19" i="12"/>
  <c r="D19" i="12"/>
  <c r="O18" i="12"/>
  <c r="O17" i="12"/>
  <c r="E17" i="4" s="1"/>
  <c r="I16" i="12"/>
  <c r="H16" i="12"/>
  <c r="G16" i="12"/>
  <c r="F16" i="12"/>
  <c r="E16" i="12"/>
  <c r="D16" i="12"/>
  <c r="O15" i="12"/>
  <c r="O14" i="12"/>
  <c r="I13" i="12"/>
  <c r="H13" i="12"/>
  <c r="G13" i="12"/>
  <c r="F13" i="12"/>
  <c r="E13" i="12"/>
  <c r="D13" i="12"/>
  <c r="O12" i="12"/>
  <c r="E12" i="4" s="1"/>
  <c r="O11" i="12"/>
  <c r="E11" i="4" s="1"/>
  <c r="I55" i="11"/>
  <c r="O53" i="11"/>
  <c r="D53" i="4" s="1"/>
  <c r="J52" i="11"/>
  <c r="I52" i="11"/>
  <c r="H52" i="11"/>
  <c r="H55" i="11" s="1"/>
  <c r="G52" i="11"/>
  <c r="G55" i="11" s="1"/>
  <c r="F52" i="11"/>
  <c r="F55" i="11" s="1"/>
  <c r="E52" i="11"/>
  <c r="D52" i="11"/>
  <c r="D55" i="11" s="1"/>
  <c r="O51" i="11"/>
  <c r="D51" i="4" s="1"/>
  <c r="O50" i="11"/>
  <c r="D50" i="4" s="1"/>
  <c r="O48" i="11"/>
  <c r="D48" i="4" s="1"/>
  <c r="J46" i="11"/>
  <c r="I46" i="11"/>
  <c r="H46" i="11"/>
  <c r="G46" i="11"/>
  <c r="F46" i="11"/>
  <c r="E46" i="11"/>
  <c r="D46" i="11"/>
  <c r="I46" i="3" s="1"/>
  <c r="O45" i="11"/>
  <c r="D45" i="4" s="1"/>
  <c r="O44" i="11"/>
  <c r="J43" i="11"/>
  <c r="I43" i="11"/>
  <c r="H43" i="11"/>
  <c r="G43" i="11"/>
  <c r="F43" i="11"/>
  <c r="E43" i="11"/>
  <c r="D43" i="11"/>
  <c r="O42" i="11"/>
  <c r="I42" i="2" s="1"/>
  <c r="O41" i="11"/>
  <c r="D41" i="4" s="1"/>
  <c r="J40" i="11"/>
  <c r="E40" i="11"/>
  <c r="J39" i="11"/>
  <c r="I39" i="11"/>
  <c r="H39" i="11"/>
  <c r="G39" i="11"/>
  <c r="F39" i="11"/>
  <c r="E39" i="11"/>
  <c r="D39" i="11"/>
  <c r="J38" i="11"/>
  <c r="I38" i="11"/>
  <c r="I40" i="11" s="1"/>
  <c r="H38" i="11"/>
  <c r="G38" i="11"/>
  <c r="F38" i="11"/>
  <c r="E38" i="11"/>
  <c r="D38" i="11"/>
  <c r="D40" i="11" s="1"/>
  <c r="J37" i="11"/>
  <c r="I37" i="11"/>
  <c r="H37" i="11"/>
  <c r="G37" i="11"/>
  <c r="F37" i="11"/>
  <c r="E37" i="11"/>
  <c r="D37" i="11"/>
  <c r="O36" i="11"/>
  <c r="O35" i="11"/>
  <c r="J34" i="11"/>
  <c r="I34" i="11"/>
  <c r="H34" i="11"/>
  <c r="G34" i="11"/>
  <c r="F34" i="11"/>
  <c r="E34" i="11"/>
  <c r="D34" i="11"/>
  <c r="O33" i="11"/>
  <c r="D33" i="4" s="1"/>
  <c r="O32" i="11"/>
  <c r="J30" i="11"/>
  <c r="I30" i="11"/>
  <c r="H30" i="11"/>
  <c r="G30" i="11"/>
  <c r="F30" i="11"/>
  <c r="E30" i="11"/>
  <c r="D30" i="11"/>
  <c r="J29" i="11"/>
  <c r="I29" i="11"/>
  <c r="I31" i="11" s="1"/>
  <c r="H29" i="11"/>
  <c r="G29" i="11"/>
  <c r="G31" i="11" s="1"/>
  <c r="F29" i="11"/>
  <c r="F31" i="11" s="1"/>
  <c r="E29" i="11"/>
  <c r="E31" i="11" s="1"/>
  <c r="D29" i="11"/>
  <c r="J28" i="11"/>
  <c r="I28" i="11"/>
  <c r="H28" i="11"/>
  <c r="G28" i="11"/>
  <c r="F28" i="11"/>
  <c r="E28" i="11"/>
  <c r="D28" i="11"/>
  <c r="O27" i="11"/>
  <c r="O26" i="11"/>
  <c r="D26" i="4" s="1"/>
  <c r="J25" i="11"/>
  <c r="I25" i="11"/>
  <c r="H25" i="11"/>
  <c r="G25" i="11"/>
  <c r="F25" i="11"/>
  <c r="E25" i="11"/>
  <c r="I25" i="3" s="1"/>
  <c r="D25" i="11"/>
  <c r="O24" i="11"/>
  <c r="I24" i="2" s="1"/>
  <c r="O23" i="11"/>
  <c r="J21" i="11"/>
  <c r="I21" i="11"/>
  <c r="H21" i="11"/>
  <c r="G21" i="11"/>
  <c r="F21" i="11"/>
  <c r="E21" i="11"/>
  <c r="D21" i="11"/>
  <c r="J20" i="11"/>
  <c r="I20" i="11"/>
  <c r="H20" i="11"/>
  <c r="H22" i="11" s="1"/>
  <c r="G20" i="11"/>
  <c r="F20" i="11"/>
  <c r="F22" i="11" s="1"/>
  <c r="E20" i="11"/>
  <c r="D20" i="11"/>
  <c r="O20" i="11" s="1"/>
  <c r="I20" i="2" s="1"/>
  <c r="J19" i="11"/>
  <c r="I19" i="11"/>
  <c r="H19" i="11"/>
  <c r="G19" i="11"/>
  <c r="O19" i="11" s="1"/>
  <c r="F19" i="11"/>
  <c r="E19" i="11"/>
  <c r="D19" i="11"/>
  <c r="O18" i="11"/>
  <c r="D18" i="4" s="1"/>
  <c r="O17" i="11"/>
  <c r="D17" i="4" s="1"/>
  <c r="J16" i="11"/>
  <c r="I16" i="11"/>
  <c r="H16" i="11"/>
  <c r="G16" i="11"/>
  <c r="F16" i="11"/>
  <c r="E16" i="11"/>
  <c r="D16" i="11"/>
  <c r="O15" i="11"/>
  <c r="D15" i="4" s="1"/>
  <c r="O14" i="11"/>
  <c r="J13" i="11"/>
  <c r="I13" i="11"/>
  <c r="H13" i="11"/>
  <c r="G13" i="11"/>
  <c r="F13" i="11"/>
  <c r="E13" i="11"/>
  <c r="D13" i="11"/>
  <c r="O12" i="11"/>
  <c r="I12" i="2" s="1"/>
  <c r="O11" i="11"/>
  <c r="D55" i="10"/>
  <c r="O53" i="10"/>
  <c r="G52" i="10"/>
  <c r="G55" i="10" s="1"/>
  <c r="F52" i="10"/>
  <c r="F55" i="10" s="1"/>
  <c r="E52" i="10"/>
  <c r="E55" i="10" s="1"/>
  <c r="D52" i="10"/>
  <c r="O51" i="10"/>
  <c r="J51" i="2" s="1"/>
  <c r="O50" i="10"/>
  <c r="O48" i="10"/>
  <c r="J48" i="2" s="1"/>
  <c r="G46" i="10"/>
  <c r="F46" i="10"/>
  <c r="E46" i="10"/>
  <c r="D46" i="10"/>
  <c r="O45" i="10"/>
  <c r="O44" i="10"/>
  <c r="J44" i="3" s="1"/>
  <c r="G43" i="10"/>
  <c r="F43" i="10"/>
  <c r="E43" i="10"/>
  <c r="D43" i="10"/>
  <c r="O43" i="10" s="1"/>
  <c r="J43" i="2" s="1"/>
  <c r="O42" i="10"/>
  <c r="J42" i="2" s="1"/>
  <c r="O41" i="10"/>
  <c r="J41" i="3" s="1"/>
  <c r="G39" i="10"/>
  <c r="F39" i="10"/>
  <c r="E39" i="10"/>
  <c r="D39" i="10"/>
  <c r="O39" i="10" s="1"/>
  <c r="J39" i="2" s="1"/>
  <c r="F38" i="10"/>
  <c r="E38" i="10"/>
  <c r="D38" i="10"/>
  <c r="G37" i="10"/>
  <c r="G40" i="10" s="1"/>
  <c r="F37" i="10"/>
  <c r="E37" i="10"/>
  <c r="D37" i="10"/>
  <c r="O37" i="10" s="1"/>
  <c r="O36" i="10"/>
  <c r="O35" i="10"/>
  <c r="J35" i="2" s="1"/>
  <c r="G34" i="10"/>
  <c r="F34" i="10"/>
  <c r="E34" i="10"/>
  <c r="D34" i="10"/>
  <c r="O33" i="10"/>
  <c r="O32" i="10"/>
  <c r="J32" i="3" s="1"/>
  <c r="G31" i="10"/>
  <c r="F31" i="10"/>
  <c r="G30" i="10"/>
  <c r="F30" i="10"/>
  <c r="E30" i="10"/>
  <c r="D30" i="10"/>
  <c r="G29" i="10"/>
  <c r="F29" i="10"/>
  <c r="E29" i="10"/>
  <c r="D29" i="10"/>
  <c r="G28" i="10"/>
  <c r="F28" i="10"/>
  <c r="E28" i="10"/>
  <c r="D28" i="10"/>
  <c r="O27" i="10"/>
  <c r="J27" i="3" s="1"/>
  <c r="O26" i="10"/>
  <c r="J26" i="3" s="1"/>
  <c r="G25" i="10"/>
  <c r="F25" i="10"/>
  <c r="E25" i="10"/>
  <c r="E31" i="10" s="1"/>
  <c r="D25" i="10"/>
  <c r="O24" i="10"/>
  <c r="J24" i="3" s="1"/>
  <c r="O23" i="10"/>
  <c r="J23" i="2" s="1"/>
  <c r="G21" i="10"/>
  <c r="F21" i="10"/>
  <c r="E21" i="10"/>
  <c r="D21" i="10"/>
  <c r="G20" i="10"/>
  <c r="F20" i="10"/>
  <c r="E20" i="10"/>
  <c r="D20" i="10"/>
  <c r="O20" i="10" s="1"/>
  <c r="J20" i="3" s="1"/>
  <c r="G19" i="10"/>
  <c r="E19" i="10"/>
  <c r="D19" i="10"/>
  <c r="O18" i="10"/>
  <c r="J18" i="3" s="1"/>
  <c r="O17" i="10"/>
  <c r="G16" i="10"/>
  <c r="F16" i="10"/>
  <c r="F22" i="10" s="1"/>
  <c r="E16" i="10"/>
  <c r="D16" i="10"/>
  <c r="O15" i="10"/>
  <c r="J15" i="2" s="1"/>
  <c r="O14" i="10"/>
  <c r="G13" i="10"/>
  <c r="O13" i="10" s="1"/>
  <c r="F13" i="10"/>
  <c r="E13" i="10"/>
  <c r="D13" i="10"/>
  <c r="D22" i="10" s="1"/>
  <c r="O12" i="10"/>
  <c r="J12" i="3" s="1"/>
  <c r="O11" i="10"/>
  <c r="F55" i="9"/>
  <c r="E55" i="9"/>
  <c r="O53" i="9"/>
  <c r="F52" i="9"/>
  <c r="E52" i="9"/>
  <c r="D52" i="9"/>
  <c r="O52" i="9" s="1"/>
  <c r="O51" i="9"/>
  <c r="O50" i="9"/>
  <c r="H50" i="3" s="1"/>
  <c r="O48" i="9"/>
  <c r="F46" i="9"/>
  <c r="E46" i="9"/>
  <c r="D46" i="9"/>
  <c r="O46" i="9" s="1"/>
  <c r="O45" i="9"/>
  <c r="H45" i="3" s="1"/>
  <c r="O44" i="9"/>
  <c r="H44" i="3" s="1"/>
  <c r="F43" i="9"/>
  <c r="E43" i="9"/>
  <c r="D43" i="9"/>
  <c r="O43" i="9" s="1"/>
  <c r="O42" i="9"/>
  <c r="H42" i="3" s="1"/>
  <c r="O41" i="9"/>
  <c r="H41" i="3" s="1"/>
  <c r="F39" i="9"/>
  <c r="E39" i="9"/>
  <c r="D39" i="9"/>
  <c r="O39" i="9" s="1"/>
  <c r="F38" i="9"/>
  <c r="F40" i="9" s="1"/>
  <c r="E38" i="9"/>
  <c r="E40" i="9" s="1"/>
  <c r="D38" i="9"/>
  <c r="F37" i="9"/>
  <c r="E37" i="9"/>
  <c r="D37" i="9"/>
  <c r="O37" i="9" s="1"/>
  <c r="O36" i="9"/>
  <c r="H36" i="3" s="1"/>
  <c r="O35" i="9"/>
  <c r="F34" i="9"/>
  <c r="E34" i="9"/>
  <c r="D34" i="9"/>
  <c r="O33" i="9"/>
  <c r="H33" i="3" s="1"/>
  <c r="O32" i="9"/>
  <c r="H32" i="2" s="1"/>
  <c r="F30" i="9"/>
  <c r="E30" i="9"/>
  <c r="D30" i="9"/>
  <c r="F29" i="9"/>
  <c r="E29" i="9"/>
  <c r="D29" i="9"/>
  <c r="F28" i="9"/>
  <c r="E28" i="9"/>
  <c r="D28" i="9"/>
  <c r="O27" i="9"/>
  <c r="H27" i="3" s="1"/>
  <c r="O26" i="9"/>
  <c r="F25" i="9"/>
  <c r="E25" i="9"/>
  <c r="O25" i="9" s="1"/>
  <c r="D25" i="9"/>
  <c r="O24" i="9"/>
  <c r="O23" i="9"/>
  <c r="F21" i="9"/>
  <c r="E21" i="9"/>
  <c r="D21" i="9"/>
  <c r="O21" i="9" s="1"/>
  <c r="H21" i="3" s="1"/>
  <c r="F20" i="9"/>
  <c r="E20" i="9"/>
  <c r="D20" i="9"/>
  <c r="F19" i="9"/>
  <c r="E19" i="9"/>
  <c r="O19" i="9" s="1"/>
  <c r="D19" i="9"/>
  <c r="O18" i="9"/>
  <c r="O17" i="9"/>
  <c r="F16" i="9"/>
  <c r="E16" i="9"/>
  <c r="D16" i="9"/>
  <c r="O16" i="9" s="1"/>
  <c r="H16" i="3" s="1"/>
  <c r="O15" i="9"/>
  <c r="H15" i="3" s="1"/>
  <c r="O14" i="9"/>
  <c r="H14" i="2" s="1"/>
  <c r="F13" i="9"/>
  <c r="E13" i="9"/>
  <c r="D13" i="9"/>
  <c r="O13" i="9" s="1"/>
  <c r="O12" i="9"/>
  <c r="O11" i="9"/>
  <c r="E55" i="8"/>
  <c r="D55" i="8"/>
  <c r="O53" i="8"/>
  <c r="G53" i="3" s="1"/>
  <c r="O52" i="8"/>
  <c r="G52" i="3" s="1"/>
  <c r="F52" i="8"/>
  <c r="F55" i="8" s="1"/>
  <c r="E52" i="8"/>
  <c r="D52" i="8"/>
  <c r="O51" i="8"/>
  <c r="O50" i="8"/>
  <c r="O48" i="8"/>
  <c r="G48" i="2" s="1"/>
  <c r="F46" i="8"/>
  <c r="E46" i="8"/>
  <c r="D46" i="8"/>
  <c r="O46" i="8" s="1"/>
  <c r="O45" i="8"/>
  <c r="O44" i="8"/>
  <c r="G44" i="3" s="1"/>
  <c r="F43" i="8"/>
  <c r="E43" i="8"/>
  <c r="D43" i="8"/>
  <c r="O42" i="8"/>
  <c r="G42" i="3" s="1"/>
  <c r="O41" i="8"/>
  <c r="G41" i="3" s="1"/>
  <c r="F39" i="8"/>
  <c r="E39" i="8"/>
  <c r="D39" i="8"/>
  <c r="F38" i="8"/>
  <c r="E38" i="8"/>
  <c r="D38" i="8"/>
  <c r="F37" i="8"/>
  <c r="O37" i="8" s="1"/>
  <c r="E37" i="8"/>
  <c r="D37" i="8"/>
  <c r="O36" i="8"/>
  <c r="O35" i="8"/>
  <c r="F34" i="8"/>
  <c r="E34" i="8"/>
  <c r="D34" i="8"/>
  <c r="O33" i="8"/>
  <c r="G33" i="3" s="1"/>
  <c r="O32" i="8"/>
  <c r="F30" i="8"/>
  <c r="E30" i="8"/>
  <c r="E31" i="8" s="1"/>
  <c r="D30" i="8"/>
  <c r="F29" i="8"/>
  <c r="E29" i="8"/>
  <c r="D29" i="8"/>
  <c r="F28" i="8"/>
  <c r="E28" i="8"/>
  <c r="D28" i="8"/>
  <c r="O27" i="8"/>
  <c r="O26" i="8"/>
  <c r="G26" i="2" s="1"/>
  <c r="F25" i="8"/>
  <c r="E25" i="8"/>
  <c r="D25" i="8"/>
  <c r="O25" i="8" s="1"/>
  <c r="O24" i="8"/>
  <c r="O23" i="8"/>
  <c r="F21" i="8"/>
  <c r="E21" i="8"/>
  <c r="E22" i="8" s="1"/>
  <c r="D21" i="8"/>
  <c r="O21" i="8" s="1"/>
  <c r="F20" i="8"/>
  <c r="E20" i="8"/>
  <c r="D20" i="8"/>
  <c r="F19" i="8"/>
  <c r="E19" i="8"/>
  <c r="D19" i="8"/>
  <c r="O18" i="8"/>
  <c r="G18" i="3" s="1"/>
  <c r="O17" i="8"/>
  <c r="G17" i="3" s="1"/>
  <c r="F16" i="8"/>
  <c r="E16" i="8"/>
  <c r="D16" i="8"/>
  <c r="O16" i="8" s="1"/>
  <c r="O15" i="8"/>
  <c r="G15" i="3" s="1"/>
  <c r="O14" i="8"/>
  <c r="G14" i="2" s="1"/>
  <c r="F13" i="8"/>
  <c r="E13" i="8"/>
  <c r="D13" i="8"/>
  <c r="O12" i="8"/>
  <c r="G12" i="3" s="1"/>
  <c r="O11" i="8"/>
  <c r="G11" i="3" s="1"/>
  <c r="O53" i="7"/>
  <c r="F53" i="3" s="1"/>
  <c r="D52" i="7"/>
  <c r="D55" i="7" s="1"/>
  <c r="O55" i="7" s="1"/>
  <c r="O51" i="7"/>
  <c r="F51" i="2" s="1"/>
  <c r="O50" i="7"/>
  <c r="F50" i="3" s="1"/>
  <c r="O48" i="7"/>
  <c r="D46" i="7"/>
  <c r="O46" i="7" s="1"/>
  <c r="F46" i="2" s="1"/>
  <c r="O45" i="7"/>
  <c r="O44" i="7"/>
  <c r="D43" i="7"/>
  <c r="O43" i="7" s="1"/>
  <c r="O42" i="7"/>
  <c r="F42" i="3" s="1"/>
  <c r="O41" i="7"/>
  <c r="D39" i="7"/>
  <c r="O39" i="7" s="1"/>
  <c r="D38" i="7"/>
  <c r="D37" i="7"/>
  <c r="O37" i="7" s="1"/>
  <c r="O36" i="7"/>
  <c r="O35" i="7"/>
  <c r="F35" i="2" s="1"/>
  <c r="D34" i="7"/>
  <c r="O34" i="7" s="1"/>
  <c r="F34" i="2" s="1"/>
  <c r="O33" i="7"/>
  <c r="F33" i="3" s="1"/>
  <c r="O32" i="7"/>
  <c r="F32" i="3" s="1"/>
  <c r="D30" i="7"/>
  <c r="D29" i="7"/>
  <c r="O29" i="7" s="1"/>
  <c r="D28" i="7"/>
  <c r="O28" i="7" s="1"/>
  <c r="F28" i="3" s="1"/>
  <c r="O27" i="7"/>
  <c r="O26" i="7"/>
  <c r="F26" i="3" s="1"/>
  <c r="D25" i="7"/>
  <c r="O25" i="7" s="1"/>
  <c r="O24" i="7"/>
  <c r="O23" i="7"/>
  <c r="F23" i="3" s="1"/>
  <c r="D22" i="7"/>
  <c r="O22" i="7" s="1"/>
  <c r="F22" i="2" s="1"/>
  <c r="D21" i="7"/>
  <c r="O21" i="7" s="1"/>
  <c r="D20" i="7"/>
  <c r="O20" i="7" s="1"/>
  <c r="F20" i="3" s="1"/>
  <c r="D19" i="7"/>
  <c r="O19" i="7" s="1"/>
  <c r="O18" i="7"/>
  <c r="O17" i="7"/>
  <c r="D16" i="7"/>
  <c r="O16" i="7" s="1"/>
  <c r="O15" i="7"/>
  <c r="F15" i="3" s="1"/>
  <c r="O14" i="7"/>
  <c r="F14" i="3" s="1"/>
  <c r="D13" i="7"/>
  <c r="O13" i="7" s="1"/>
  <c r="O12" i="7"/>
  <c r="F12" i="3" s="1"/>
  <c r="O11" i="7"/>
  <c r="O53" i="6"/>
  <c r="E52" i="6"/>
  <c r="E55" i="6" s="1"/>
  <c r="D52" i="6"/>
  <c r="D55" i="6" s="1"/>
  <c r="O55" i="6" s="1"/>
  <c r="E55" i="3" s="1"/>
  <c r="O51" i="6"/>
  <c r="E51" i="2" s="1"/>
  <c r="O50" i="6"/>
  <c r="E50" i="3" s="1"/>
  <c r="O48" i="6"/>
  <c r="E48" i="2" s="1"/>
  <c r="E46" i="6"/>
  <c r="D46" i="6"/>
  <c r="O45" i="6"/>
  <c r="O44" i="6"/>
  <c r="E43" i="6"/>
  <c r="D43" i="6"/>
  <c r="O43" i="6" s="1"/>
  <c r="O42" i="6"/>
  <c r="O41" i="6"/>
  <c r="E41" i="2" s="1"/>
  <c r="E39" i="6"/>
  <c r="D39" i="6"/>
  <c r="O39" i="6" s="1"/>
  <c r="E39" i="3" s="1"/>
  <c r="E38" i="6"/>
  <c r="E40" i="6" s="1"/>
  <c r="D38" i="6"/>
  <c r="D40" i="6" s="1"/>
  <c r="O40" i="6" s="1"/>
  <c r="O37" i="6"/>
  <c r="E37" i="2" s="1"/>
  <c r="E37" i="6"/>
  <c r="D37" i="6"/>
  <c r="O36" i="6"/>
  <c r="O35" i="6"/>
  <c r="E34" i="6"/>
  <c r="D34" i="6"/>
  <c r="O34" i="6" s="1"/>
  <c r="O33" i="6"/>
  <c r="E33" i="2" s="1"/>
  <c r="O32" i="6"/>
  <c r="E31" i="6"/>
  <c r="E30" i="6"/>
  <c r="D30" i="6"/>
  <c r="D31" i="6" s="1"/>
  <c r="E29" i="6"/>
  <c r="D29" i="6"/>
  <c r="E28" i="6"/>
  <c r="D28" i="6"/>
  <c r="O28" i="6" s="1"/>
  <c r="E28" i="3" s="1"/>
  <c r="O27" i="6"/>
  <c r="E27" i="3" s="1"/>
  <c r="O26" i="6"/>
  <c r="E25" i="6"/>
  <c r="D25" i="6"/>
  <c r="O24" i="6"/>
  <c r="E24" i="3" s="1"/>
  <c r="O23" i="6"/>
  <c r="E21" i="6"/>
  <c r="D21" i="6"/>
  <c r="O21" i="6" s="1"/>
  <c r="E20" i="6"/>
  <c r="D20" i="6"/>
  <c r="E19" i="6"/>
  <c r="D19" i="6"/>
  <c r="O19" i="6" s="1"/>
  <c r="E19" i="3" s="1"/>
  <c r="O18" i="6"/>
  <c r="O17" i="6"/>
  <c r="E16" i="6"/>
  <c r="D16" i="6"/>
  <c r="O15" i="6"/>
  <c r="E15" i="3" s="1"/>
  <c r="O14" i="6"/>
  <c r="E14" i="3" s="1"/>
  <c r="E13" i="6"/>
  <c r="D13" i="6"/>
  <c r="O13" i="6" s="1"/>
  <c r="O12" i="6"/>
  <c r="O11" i="6"/>
  <c r="O53" i="5"/>
  <c r="D53" i="3" s="1"/>
  <c r="G52" i="5"/>
  <c r="G55" i="5" s="1"/>
  <c r="F52" i="5"/>
  <c r="F55" i="5" s="1"/>
  <c r="E52" i="5"/>
  <c r="E55" i="5" s="1"/>
  <c r="D52" i="5"/>
  <c r="O52" i="5" s="1"/>
  <c r="D52" i="3" s="1"/>
  <c r="O51" i="5"/>
  <c r="O50" i="5"/>
  <c r="O48" i="5"/>
  <c r="G46" i="5"/>
  <c r="F46" i="5"/>
  <c r="E46" i="5"/>
  <c r="D46" i="5"/>
  <c r="O46" i="5" s="1"/>
  <c r="D46" i="3" s="1"/>
  <c r="O45" i="5"/>
  <c r="O44" i="5"/>
  <c r="D44" i="2" s="1"/>
  <c r="G43" i="5"/>
  <c r="F43" i="5"/>
  <c r="E43" i="5"/>
  <c r="O43" i="5" s="1"/>
  <c r="D43" i="2" s="1"/>
  <c r="D43" i="5"/>
  <c r="O42" i="5"/>
  <c r="O41" i="5"/>
  <c r="G39" i="5"/>
  <c r="F39" i="5"/>
  <c r="F40" i="5" s="1"/>
  <c r="E39" i="5"/>
  <c r="E40" i="5" s="1"/>
  <c r="D39" i="5"/>
  <c r="O39" i="5" s="1"/>
  <c r="G38" i="5"/>
  <c r="G40" i="5" s="1"/>
  <c r="F38" i="5"/>
  <c r="E38" i="5"/>
  <c r="D38" i="5"/>
  <c r="G37" i="5"/>
  <c r="F37" i="5"/>
  <c r="E37" i="5"/>
  <c r="D37" i="5"/>
  <c r="O36" i="5"/>
  <c r="D36" i="3" s="1"/>
  <c r="O35" i="5"/>
  <c r="D35" i="3" s="1"/>
  <c r="G34" i="5"/>
  <c r="F34" i="5"/>
  <c r="E34" i="5"/>
  <c r="D34" i="5"/>
  <c r="O33" i="5"/>
  <c r="D33" i="2" s="1"/>
  <c r="O32" i="5"/>
  <c r="D32" i="2" s="1"/>
  <c r="G30" i="5"/>
  <c r="F30" i="5"/>
  <c r="E30" i="5"/>
  <c r="D30" i="5"/>
  <c r="G29" i="5"/>
  <c r="G31" i="5" s="1"/>
  <c r="F29" i="5"/>
  <c r="F31" i="5" s="1"/>
  <c r="E29" i="5"/>
  <c r="O29" i="5" s="1"/>
  <c r="D29" i="5"/>
  <c r="G28" i="5"/>
  <c r="F28" i="5"/>
  <c r="E28" i="5"/>
  <c r="D28" i="5"/>
  <c r="O28" i="5" s="1"/>
  <c r="D28" i="3" s="1"/>
  <c r="O27" i="5"/>
  <c r="D27" i="3" s="1"/>
  <c r="O26" i="5"/>
  <c r="G25" i="5"/>
  <c r="F25" i="5"/>
  <c r="E25" i="5"/>
  <c r="D25" i="5"/>
  <c r="O24" i="5"/>
  <c r="D24" i="2" s="1"/>
  <c r="O23" i="5"/>
  <c r="D23" i="3" s="1"/>
  <c r="G21" i="5"/>
  <c r="F21" i="5"/>
  <c r="E21" i="5"/>
  <c r="D21" i="5"/>
  <c r="G20" i="5"/>
  <c r="G22" i="5" s="1"/>
  <c r="F20" i="5"/>
  <c r="E20" i="5"/>
  <c r="D20" i="5"/>
  <c r="D22" i="5" s="1"/>
  <c r="G19" i="5"/>
  <c r="F19" i="5"/>
  <c r="E19" i="5"/>
  <c r="D19" i="5"/>
  <c r="O18" i="5"/>
  <c r="D18" i="3" s="1"/>
  <c r="O17" i="5"/>
  <c r="G16" i="5"/>
  <c r="F16" i="5"/>
  <c r="E16" i="5"/>
  <c r="D16" i="5"/>
  <c r="O15" i="5"/>
  <c r="D15" i="3" s="1"/>
  <c r="K15" i="3" s="1"/>
  <c r="O15" i="3" s="1"/>
  <c r="O14" i="5"/>
  <c r="G13" i="5"/>
  <c r="F13" i="5"/>
  <c r="E13" i="5"/>
  <c r="D13" i="5"/>
  <c r="O12" i="5"/>
  <c r="D12" i="2" s="1"/>
  <c r="O11" i="5"/>
  <c r="D11" i="3" s="1"/>
  <c r="E54" i="4"/>
  <c r="G53" i="4"/>
  <c r="E53" i="4"/>
  <c r="G52" i="4"/>
  <c r="G51" i="4"/>
  <c r="G50" i="4"/>
  <c r="G48" i="4"/>
  <c r="G45" i="4"/>
  <c r="G44" i="4"/>
  <c r="D44" i="4"/>
  <c r="G42" i="4"/>
  <c r="E42" i="4"/>
  <c r="G41" i="4"/>
  <c r="E41" i="4"/>
  <c r="G36" i="4"/>
  <c r="G35" i="4"/>
  <c r="G33" i="4"/>
  <c r="G32" i="4"/>
  <c r="G27" i="4"/>
  <c r="G26" i="4"/>
  <c r="E26" i="4"/>
  <c r="G24" i="4"/>
  <c r="G23" i="4"/>
  <c r="D23" i="4"/>
  <c r="G18" i="4"/>
  <c r="G17" i="4"/>
  <c r="F17" i="4"/>
  <c r="H17" i="4" s="1"/>
  <c r="G15" i="4"/>
  <c r="G14" i="4"/>
  <c r="D14" i="4"/>
  <c r="G12" i="4"/>
  <c r="D12" i="4"/>
  <c r="G11" i="4"/>
  <c r="J54" i="3"/>
  <c r="H54" i="3"/>
  <c r="G54" i="3"/>
  <c r="F54" i="3"/>
  <c r="E54" i="3"/>
  <c r="D54" i="3"/>
  <c r="L53" i="3"/>
  <c r="J53" i="3"/>
  <c r="I53" i="3"/>
  <c r="H53" i="3"/>
  <c r="E53" i="3"/>
  <c r="L51" i="3"/>
  <c r="J51" i="3"/>
  <c r="I51" i="3"/>
  <c r="F51" i="3"/>
  <c r="E51" i="3"/>
  <c r="D51" i="3"/>
  <c r="L50" i="3"/>
  <c r="J50" i="3"/>
  <c r="I50" i="3"/>
  <c r="L48" i="3"/>
  <c r="I48" i="3"/>
  <c r="G48" i="3"/>
  <c r="D48" i="3"/>
  <c r="F46" i="3"/>
  <c r="L45" i="3"/>
  <c r="J45" i="3"/>
  <c r="I45" i="3"/>
  <c r="F45" i="3"/>
  <c r="L44" i="3"/>
  <c r="I44" i="3"/>
  <c r="F44" i="3"/>
  <c r="I43" i="3"/>
  <c r="L42" i="3"/>
  <c r="J42" i="3"/>
  <c r="I42" i="3"/>
  <c r="E42" i="3"/>
  <c r="D42" i="3"/>
  <c r="L41" i="3"/>
  <c r="I41" i="3"/>
  <c r="I39" i="3"/>
  <c r="I38" i="3"/>
  <c r="F37" i="3"/>
  <c r="L36" i="3"/>
  <c r="I36" i="3"/>
  <c r="G36" i="3"/>
  <c r="E36" i="3"/>
  <c r="L35" i="3"/>
  <c r="I35" i="3"/>
  <c r="G35" i="3"/>
  <c r="F35" i="3"/>
  <c r="E35" i="3"/>
  <c r="I34" i="3"/>
  <c r="F34" i="3"/>
  <c r="L33" i="3"/>
  <c r="J33" i="3"/>
  <c r="I33" i="3"/>
  <c r="L32" i="3"/>
  <c r="I32" i="3"/>
  <c r="H32" i="3"/>
  <c r="D32" i="3"/>
  <c r="I30" i="3"/>
  <c r="I29" i="3"/>
  <c r="F29" i="3"/>
  <c r="L27" i="3"/>
  <c r="I27" i="3"/>
  <c r="G27" i="3"/>
  <c r="L26" i="3"/>
  <c r="I26" i="3"/>
  <c r="G26" i="3"/>
  <c r="D26" i="3"/>
  <c r="L24" i="3"/>
  <c r="I24" i="3"/>
  <c r="H24" i="3"/>
  <c r="D24" i="3"/>
  <c r="L23" i="3"/>
  <c r="J23" i="3"/>
  <c r="I23" i="3"/>
  <c r="H23" i="3"/>
  <c r="G23" i="3"/>
  <c r="E23" i="3"/>
  <c r="F22" i="3"/>
  <c r="F21" i="3"/>
  <c r="L18" i="3"/>
  <c r="I18" i="3"/>
  <c r="H18" i="3"/>
  <c r="E18" i="3"/>
  <c r="L17" i="3"/>
  <c r="J17" i="3"/>
  <c r="I17" i="3"/>
  <c r="H17" i="3"/>
  <c r="L15" i="3"/>
  <c r="J15" i="3"/>
  <c r="I15" i="3"/>
  <c r="L14" i="3"/>
  <c r="J14" i="3"/>
  <c r="I14" i="3"/>
  <c r="G14" i="3"/>
  <c r="I13" i="3"/>
  <c r="F13" i="3"/>
  <c r="L12" i="3"/>
  <c r="I12" i="3"/>
  <c r="H12" i="3"/>
  <c r="E12" i="3"/>
  <c r="D12" i="3"/>
  <c r="L11" i="3"/>
  <c r="I11" i="3"/>
  <c r="H11" i="3"/>
  <c r="F11" i="3"/>
  <c r="E11" i="3"/>
  <c r="K54" i="2"/>
  <c r="J54" i="2"/>
  <c r="I54" i="2"/>
  <c r="H54" i="2"/>
  <c r="G54" i="2"/>
  <c r="D54" i="2"/>
  <c r="K53" i="2"/>
  <c r="J53" i="2"/>
  <c r="H53" i="2"/>
  <c r="G53" i="2"/>
  <c r="F53" i="2"/>
  <c r="E53" i="2"/>
  <c r="I51" i="2"/>
  <c r="D51" i="2"/>
  <c r="J50" i="2"/>
  <c r="I50" i="2"/>
  <c r="H50" i="2"/>
  <c r="F50" i="2"/>
  <c r="E50" i="2"/>
  <c r="I48" i="2"/>
  <c r="D48" i="2"/>
  <c r="K45" i="2"/>
  <c r="J45" i="2"/>
  <c r="H45" i="2"/>
  <c r="F45" i="2"/>
  <c r="K44" i="2"/>
  <c r="J44" i="2"/>
  <c r="I44" i="2"/>
  <c r="G44" i="2"/>
  <c r="F44" i="2"/>
  <c r="K42" i="2"/>
  <c r="G42" i="2"/>
  <c r="E42" i="2"/>
  <c r="D42" i="2"/>
  <c r="J41" i="2"/>
  <c r="I41" i="2"/>
  <c r="G41" i="2"/>
  <c r="F37" i="2"/>
  <c r="G36" i="2"/>
  <c r="E36" i="2"/>
  <c r="D36" i="2"/>
  <c r="K35" i="2"/>
  <c r="G35" i="2"/>
  <c r="E35" i="2"/>
  <c r="J33" i="2"/>
  <c r="I33" i="2"/>
  <c r="H33" i="2"/>
  <c r="G33" i="2"/>
  <c r="F33" i="2"/>
  <c r="J32" i="2"/>
  <c r="F29" i="2"/>
  <c r="E28" i="2"/>
  <c r="H27" i="2"/>
  <c r="G27" i="2"/>
  <c r="D27" i="2"/>
  <c r="J26" i="2"/>
  <c r="I26" i="2"/>
  <c r="D26" i="2"/>
  <c r="J24" i="2"/>
  <c r="H24" i="2"/>
  <c r="I23" i="2"/>
  <c r="H23" i="2"/>
  <c r="G23" i="2"/>
  <c r="F23" i="2"/>
  <c r="E23" i="2"/>
  <c r="D23" i="2"/>
  <c r="F21" i="2"/>
  <c r="J18" i="2"/>
  <c r="I18" i="2"/>
  <c r="H18" i="2"/>
  <c r="E18" i="2"/>
  <c r="K17" i="2"/>
  <c r="J17" i="2"/>
  <c r="I17" i="2"/>
  <c r="H17" i="2"/>
  <c r="G17" i="2"/>
  <c r="I15" i="2"/>
  <c r="H15" i="2"/>
  <c r="D15" i="2"/>
  <c r="J14" i="2"/>
  <c r="I14" i="2"/>
  <c r="F14" i="2"/>
  <c r="E14" i="2"/>
  <c r="F13" i="2"/>
  <c r="J12" i="2"/>
  <c r="H12" i="2"/>
  <c r="F12" i="2"/>
  <c r="E12" i="2"/>
  <c r="H11" i="2"/>
  <c r="G11" i="2"/>
  <c r="F11" i="2"/>
  <c r="E11" i="2"/>
  <c r="D11" i="2"/>
  <c r="M55" i="1"/>
  <c r="L55" i="1"/>
  <c r="K55" i="1"/>
  <c r="G55" i="4" s="1"/>
  <c r="O53" i="1"/>
  <c r="N52" i="1"/>
  <c r="N55" i="1" s="1"/>
  <c r="M52" i="1"/>
  <c r="L52" i="1"/>
  <c r="K52" i="1"/>
  <c r="J52" i="1"/>
  <c r="J55" i="1" s="1"/>
  <c r="I52" i="1"/>
  <c r="I55" i="1" s="1"/>
  <c r="H52" i="1"/>
  <c r="H55" i="1" s="1"/>
  <c r="G52" i="1"/>
  <c r="G55" i="1" s="1"/>
  <c r="F52" i="1"/>
  <c r="F55" i="1" s="1"/>
  <c r="E52" i="1"/>
  <c r="E55" i="1" s="1"/>
  <c r="D52" i="1"/>
  <c r="O51" i="1"/>
  <c r="O50" i="1"/>
  <c r="O48" i="1"/>
  <c r="N46" i="1"/>
  <c r="M46" i="1"/>
  <c r="L46" i="1"/>
  <c r="K46" i="1"/>
  <c r="J46" i="1"/>
  <c r="I46" i="1"/>
  <c r="H46" i="1"/>
  <c r="G46" i="1"/>
  <c r="F46" i="1"/>
  <c r="E46" i="1"/>
  <c r="D46" i="1"/>
  <c r="O45" i="1"/>
  <c r="O44" i="1"/>
  <c r="N43" i="1"/>
  <c r="M43" i="1"/>
  <c r="L43" i="1"/>
  <c r="K43" i="1"/>
  <c r="J43" i="1"/>
  <c r="I43" i="1"/>
  <c r="H43" i="1"/>
  <c r="G43" i="1"/>
  <c r="L43" i="3" s="1"/>
  <c r="F43" i="1"/>
  <c r="E43" i="1"/>
  <c r="D43" i="1"/>
  <c r="O42" i="1"/>
  <c r="O41" i="1"/>
  <c r="K40" i="1"/>
  <c r="J40" i="1"/>
  <c r="I40" i="1"/>
  <c r="H40" i="1"/>
  <c r="N39" i="1"/>
  <c r="M39" i="1"/>
  <c r="O39" i="1" s="1"/>
  <c r="L39" i="1"/>
  <c r="K39" i="1"/>
  <c r="J39" i="1"/>
  <c r="I39" i="1"/>
  <c r="H39" i="1"/>
  <c r="G39" i="1"/>
  <c r="F39" i="1"/>
  <c r="E39" i="1"/>
  <c r="D39" i="1"/>
  <c r="L39" i="3" s="1"/>
  <c r="N38" i="1"/>
  <c r="N40" i="1" s="1"/>
  <c r="M38" i="1"/>
  <c r="M40" i="1" s="1"/>
  <c r="L38" i="1"/>
  <c r="K38" i="1"/>
  <c r="J38" i="1"/>
  <c r="I38" i="1"/>
  <c r="H38" i="1"/>
  <c r="G38" i="1"/>
  <c r="G40" i="1" s="1"/>
  <c r="F38" i="1"/>
  <c r="F40" i="1" s="1"/>
  <c r="E38" i="1"/>
  <c r="E40" i="1" s="1"/>
  <c r="D38" i="1"/>
  <c r="D40" i="1" s="1"/>
  <c r="L40" i="3" s="1"/>
  <c r="N37" i="1"/>
  <c r="M37" i="1"/>
  <c r="O37" i="1" s="1"/>
  <c r="L37" i="1"/>
  <c r="K37" i="1"/>
  <c r="J37" i="1"/>
  <c r="I37" i="1"/>
  <c r="H37" i="1"/>
  <c r="G37" i="1"/>
  <c r="F37" i="1"/>
  <c r="E37" i="1"/>
  <c r="D37" i="1"/>
  <c r="L37" i="3" s="1"/>
  <c r="O36" i="1"/>
  <c r="O35" i="1"/>
  <c r="N34" i="1"/>
  <c r="M34" i="1"/>
  <c r="L34" i="1"/>
  <c r="K34" i="1"/>
  <c r="J34" i="1"/>
  <c r="I34" i="1"/>
  <c r="H34" i="1"/>
  <c r="G34" i="1"/>
  <c r="F34" i="1"/>
  <c r="E34" i="1"/>
  <c r="D34" i="1"/>
  <c r="L34" i="3" s="1"/>
  <c r="O33" i="1"/>
  <c r="O32" i="1"/>
  <c r="N30" i="1"/>
  <c r="M30" i="1"/>
  <c r="L30" i="1"/>
  <c r="K30" i="1"/>
  <c r="J30" i="1"/>
  <c r="I30" i="1"/>
  <c r="H30" i="1"/>
  <c r="G30" i="1"/>
  <c r="F30" i="1"/>
  <c r="E30" i="1"/>
  <c r="D30" i="1"/>
  <c r="L30" i="3" s="1"/>
  <c r="N29" i="1"/>
  <c r="M29" i="1"/>
  <c r="L29" i="1"/>
  <c r="L31" i="1" s="1"/>
  <c r="K29" i="1"/>
  <c r="J29" i="1"/>
  <c r="I29" i="1"/>
  <c r="H29" i="1"/>
  <c r="G29" i="1"/>
  <c r="F29" i="1"/>
  <c r="E29" i="1"/>
  <c r="D29" i="1"/>
  <c r="L29" i="3" s="1"/>
  <c r="N28" i="1"/>
  <c r="M28" i="1"/>
  <c r="L28" i="1"/>
  <c r="K28" i="1"/>
  <c r="J28" i="1"/>
  <c r="I28" i="1"/>
  <c r="H28" i="1"/>
  <c r="G28" i="1"/>
  <c r="F28" i="1"/>
  <c r="E28" i="1"/>
  <c r="D28" i="1"/>
  <c r="L28" i="3" s="1"/>
  <c r="O27" i="1"/>
  <c r="O26" i="1"/>
  <c r="N25" i="1"/>
  <c r="M25" i="1"/>
  <c r="L25" i="1"/>
  <c r="K25" i="1"/>
  <c r="G25" i="4" s="1"/>
  <c r="J25" i="1"/>
  <c r="I25" i="1"/>
  <c r="H25" i="1"/>
  <c r="G25" i="1"/>
  <c r="F25" i="1"/>
  <c r="E25" i="1"/>
  <c r="D25" i="1"/>
  <c r="L25" i="3" s="1"/>
  <c r="O24" i="1"/>
  <c r="O23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K22" i="1" s="1"/>
  <c r="J20" i="1"/>
  <c r="I20" i="1"/>
  <c r="H20" i="1"/>
  <c r="G20" i="1"/>
  <c r="F20" i="1"/>
  <c r="E20" i="1"/>
  <c r="D20" i="1"/>
  <c r="L20" i="3" s="1"/>
  <c r="N19" i="1"/>
  <c r="M19" i="1"/>
  <c r="L19" i="1"/>
  <c r="K19" i="1"/>
  <c r="G19" i="4" s="1"/>
  <c r="J19" i="1"/>
  <c r="I19" i="1"/>
  <c r="H19" i="1"/>
  <c r="G19" i="1"/>
  <c r="F19" i="1"/>
  <c r="E19" i="1"/>
  <c r="D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O15" i="1"/>
  <c r="O14" i="1"/>
  <c r="N13" i="1"/>
  <c r="M13" i="1"/>
  <c r="O13" i="1" s="1"/>
  <c r="L13" i="1"/>
  <c r="K13" i="1"/>
  <c r="J13" i="1"/>
  <c r="I13" i="1"/>
  <c r="H13" i="1"/>
  <c r="G13" i="1"/>
  <c r="F13" i="1"/>
  <c r="E13" i="1"/>
  <c r="D13" i="1"/>
  <c r="L13" i="3" s="1"/>
  <c r="O12" i="1"/>
  <c r="O11" i="1"/>
  <c r="J13" i="2" l="1"/>
  <c r="J13" i="3"/>
  <c r="G37" i="3"/>
  <c r="G37" i="2"/>
  <c r="F25" i="3"/>
  <c r="F25" i="2"/>
  <c r="G25" i="2"/>
  <c r="G25" i="3"/>
  <c r="F39" i="3"/>
  <c r="F39" i="2"/>
  <c r="D39" i="3"/>
  <c r="D39" i="2"/>
  <c r="H25" i="3"/>
  <c r="H25" i="2"/>
  <c r="H19" i="3"/>
  <c r="H19" i="2"/>
  <c r="H13" i="3"/>
  <c r="H13" i="2"/>
  <c r="H41" i="2"/>
  <c r="K42" i="3"/>
  <c r="O42" i="3" s="1"/>
  <c r="O42" i="4" s="1"/>
  <c r="F27" i="2"/>
  <c r="F27" i="3"/>
  <c r="K27" i="3" s="1"/>
  <c r="O27" i="3" s="1"/>
  <c r="O28" i="9"/>
  <c r="H28" i="2" s="1"/>
  <c r="H35" i="2"/>
  <c r="H35" i="3"/>
  <c r="H52" i="2"/>
  <c r="H52" i="3"/>
  <c r="O34" i="10"/>
  <c r="E37" i="3"/>
  <c r="F17" i="2"/>
  <c r="F17" i="3"/>
  <c r="O19" i="8"/>
  <c r="G19" i="3" s="1"/>
  <c r="G45" i="2"/>
  <c r="G45" i="3"/>
  <c r="H43" i="3"/>
  <c r="H43" i="2"/>
  <c r="F26" i="2"/>
  <c r="O25" i="5"/>
  <c r="O31" i="6"/>
  <c r="O55" i="8"/>
  <c r="G55" i="2" s="1"/>
  <c r="D14" i="3"/>
  <c r="D14" i="2"/>
  <c r="D35" i="4"/>
  <c r="F35" i="4" s="1"/>
  <c r="H35" i="4" s="1"/>
  <c r="I35" i="2"/>
  <c r="K36" i="2"/>
  <c r="E36" i="4"/>
  <c r="G12" i="2"/>
  <c r="O12" i="2" s="1"/>
  <c r="G18" i="2"/>
  <c r="D43" i="3"/>
  <c r="K53" i="3"/>
  <c r="O53" i="3" s="1"/>
  <c r="O25" i="6"/>
  <c r="E25" i="3" s="1"/>
  <c r="I20" i="3"/>
  <c r="H40" i="11"/>
  <c r="E15" i="2"/>
  <c r="E24" i="2"/>
  <c r="O24" i="2" s="1"/>
  <c r="H36" i="2"/>
  <c r="J39" i="3"/>
  <c r="E48" i="3"/>
  <c r="K48" i="3" s="1"/>
  <c r="O48" i="3" s="1"/>
  <c r="D55" i="5"/>
  <c r="O55" i="5" s="1"/>
  <c r="E17" i="2"/>
  <c r="E17" i="3"/>
  <c r="O52" i="6"/>
  <c r="E40" i="10"/>
  <c r="E18" i="4"/>
  <c r="F18" i="4" s="1"/>
  <c r="H18" i="4" s="1"/>
  <c r="K18" i="2"/>
  <c r="I22" i="12"/>
  <c r="E31" i="12"/>
  <c r="F44" i="4"/>
  <c r="H44" i="4" s="1"/>
  <c r="F15" i="2"/>
  <c r="H42" i="2"/>
  <c r="E41" i="3"/>
  <c r="D44" i="3"/>
  <c r="O37" i="5"/>
  <c r="H46" i="3"/>
  <c r="H46" i="2"/>
  <c r="O16" i="10"/>
  <c r="J16" i="3" s="1"/>
  <c r="F40" i="10"/>
  <c r="F47" i="10" s="1"/>
  <c r="F49" i="10" s="1"/>
  <c r="F56" i="10" s="1"/>
  <c r="O13" i="12"/>
  <c r="E13" i="4" s="1"/>
  <c r="O21" i="12"/>
  <c r="E21" i="4" s="1"/>
  <c r="F31" i="12"/>
  <c r="O31" i="12" s="1"/>
  <c r="K12" i="2"/>
  <c r="G15" i="2"/>
  <c r="D52" i="2"/>
  <c r="O16" i="5"/>
  <c r="E31" i="5"/>
  <c r="O28" i="8"/>
  <c r="G51" i="3"/>
  <c r="G51" i="2"/>
  <c r="E22" i="12"/>
  <c r="E47" i="12" s="1"/>
  <c r="E49" i="12" s="1"/>
  <c r="G31" i="12"/>
  <c r="G40" i="12"/>
  <c r="F20" i="2"/>
  <c r="K24" i="2"/>
  <c r="J27" i="2"/>
  <c r="G52" i="2"/>
  <c r="J48" i="3"/>
  <c r="D42" i="4"/>
  <c r="F42" i="4" s="1"/>
  <c r="H42" i="4" s="1"/>
  <c r="E22" i="5"/>
  <c r="F24" i="3"/>
  <c r="K24" i="3" s="1"/>
  <c r="O24" i="3" s="1"/>
  <c r="F24" i="2"/>
  <c r="H39" i="2"/>
  <c r="H39" i="3"/>
  <c r="O28" i="10"/>
  <c r="I22" i="11"/>
  <c r="I47" i="11" s="1"/>
  <c r="I49" i="11" s="1"/>
  <c r="I56" i="11" s="1"/>
  <c r="J31" i="11"/>
  <c r="O39" i="11"/>
  <c r="D39" i="4" s="1"/>
  <c r="F39" i="4" s="1"/>
  <c r="H39" i="4" s="1"/>
  <c r="D53" i="2"/>
  <c r="F12" i="4"/>
  <c r="H12" i="4" s="1"/>
  <c r="D17" i="3"/>
  <c r="D17" i="2"/>
  <c r="O21" i="5"/>
  <c r="O43" i="8"/>
  <c r="G43" i="3" s="1"/>
  <c r="E22" i="9"/>
  <c r="O34" i="9"/>
  <c r="H34" i="2" s="1"/>
  <c r="O29" i="10"/>
  <c r="J29" i="2" s="1"/>
  <c r="I19" i="3"/>
  <c r="J22" i="11"/>
  <c r="J47" i="11" s="1"/>
  <c r="J49" i="11" s="1"/>
  <c r="F53" i="4"/>
  <c r="H53" i="4" s="1"/>
  <c r="O53" i="4" s="1"/>
  <c r="H21" i="2"/>
  <c r="F28" i="2"/>
  <c r="D35" i="2"/>
  <c r="E39" i="2"/>
  <c r="F26" i="4"/>
  <c r="H26" i="4" s="1"/>
  <c r="E22" i="6"/>
  <c r="E47" i="6" s="1"/>
  <c r="E49" i="6" s="1"/>
  <c r="E56" i="6" s="1"/>
  <c r="O46" i="6"/>
  <c r="E46" i="3" s="1"/>
  <c r="G24" i="2"/>
  <c r="G24" i="3"/>
  <c r="F22" i="9"/>
  <c r="O25" i="11"/>
  <c r="O19" i="5"/>
  <c r="D19" i="2" s="1"/>
  <c r="O13" i="8"/>
  <c r="F40" i="8"/>
  <c r="D40" i="12"/>
  <c r="O13" i="5"/>
  <c r="D13" i="3" s="1"/>
  <c r="O34" i="8"/>
  <c r="O39" i="8"/>
  <c r="G39" i="2" s="1"/>
  <c r="H31" i="11"/>
  <c r="G22" i="12"/>
  <c r="E40" i="12"/>
  <c r="F32" i="2"/>
  <c r="J35" i="3"/>
  <c r="O34" i="5"/>
  <c r="D22" i="6"/>
  <c r="O29" i="6"/>
  <c r="F22" i="8"/>
  <c r="E40" i="8"/>
  <c r="E47" i="8" s="1"/>
  <c r="E49" i="8" s="1"/>
  <c r="E56" i="8" s="1"/>
  <c r="O30" i="10"/>
  <c r="O13" i="11"/>
  <c r="G22" i="11"/>
  <c r="O16" i="12"/>
  <c r="E16" i="4" s="1"/>
  <c r="F40" i="12"/>
  <c r="O38" i="12"/>
  <c r="O23" i="2"/>
  <c r="O35" i="2"/>
  <c r="G16" i="4"/>
  <c r="L22" i="1"/>
  <c r="G22" i="4" s="1"/>
  <c r="M22" i="1"/>
  <c r="E31" i="1"/>
  <c r="O38" i="1"/>
  <c r="N22" i="1"/>
  <c r="F31" i="1"/>
  <c r="H50" i="4"/>
  <c r="G31" i="1"/>
  <c r="F47" i="1"/>
  <c r="F49" i="1" s="1"/>
  <c r="F56" i="1" s="1"/>
  <c r="H31" i="1"/>
  <c r="H47" i="1" s="1"/>
  <c r="H49" i="1" s="1"/>
  <c r="H56" i="1" s="1"/>
  <c r="G47" i="1"/>
  <c r="G49" i="1" s="1"/>
  <c r="G56" i="1" s="1"/>
  <c r="I31" i="1"/>
  <c r="J31" i="1"/>
  <c r="I47" i="1"/>
  <c r="I49" i="1" s="1"/>
  <c r="I56" i="1" s="1"/>
  <c r="J47" i="1"/>
  <c r="J49" i="1" s="1"/>
  <c r="J56" i="1" s="1"/>
  <c r="G30" i="4"/>
  <c r="M31" i="1"/>
  <c r="G21" i="4"/>
  <c r="O25" i="1"/>
  <c r="O28" i="1"/>
  <c r="N31" i="1"/>
  <c r="O37" i="12"/>
  <c r="K50" i="2"/>
  <c r="K32" i="2"/>
  <c r="F45" i="4"/>
  <c r="H45" i="4" s="1"/>
  <c r="E33" i="4"/>
  <c r="F33" i="4" s="1"/>
  <c r="H33" i="4" s="1"/>
  <c r="H40" i="12"/>
  <c r="O25" i="12"/>
  <c r="I40" i="12"/>
  <c r="I47" i="12"/>
  <c r="I49" i="12" s="1"/>
  <c r="I56" i="12" s="1"/>
  <c r="O29" i="12"/>
  <c r="K29" i="2" s="1"/>
  <c r="K27" i="2"/>
  <c r="F41" i="4"/>
  <c r="H41" i="4" s="1"/>
  <c r="E23" i="4"/>
  <c r="F23" i="4" s="1"/>
  <c r="H23" i="4" s="1"/>
  <c r="O17" i="2"/>
  <c r="H22" i="12"/>
  <c r="O43" i="12"/>
  <c r="K43" i="2" s="1"/>
  <c r="D21" i="3"/>
  <c r="D21" i="2"/>
  <c r="E31" i="2"/>
  <c r="E31" i="3"/>
  <c r="E13" i="3"/>
  <c r="E13" i="2"/>
  <c r="F43" i="3"/>
  <c r="F43" i="2"/>
  <c r="G46" i="2"/>
  <c r="G46" i="3"/>
  <c r="O38" i="11"/>
  <c r="G40" i="11"/>
  <c r="G47" i="11" s="1"/>
  <c r="G49" i="11" s="1"/>
  <c r="G56" i="11" s="1"/>
  <c r="E48" i="4"/>
  <c r="F48" i="4" s="1"/>
  <c r="H48" i="4" s="1"/>
  <c r="K48" i="2"/>
  <c r="E45" i="2"/>
  <c r="E45" i="3"/>
  <c r="L52" i="3"/>
  <c r="O52" i="1"/>
  <c r="E40" i="3"/>
  <c r="E40" i="2"/>
  <c r="G16" i="3"/>
  <c r="G16" i="2"/>
  <c r="D19" i="4"/>
  <c r="I19" i="2"/>
  <c r="D18" i="2"/>
  <c r="G39" i="3"/>
  <c r="K39" i="3" s="1"/>
  <c r="O38" i="6"/>
  <c r="O30" i="1"/>
  <c r="D13" i="2"/>
  <c r="E32" i="3"/>
  <c r="E32" i="2"/>
  <c r="M47" i="1"/>
  <c r="M49" i="1" s="1"/>
  <c r="M56" i="1" s="1"/>
  <c r="D31" i="1"/>
  <c r="D47" i="1" s="1"/>
  <c r="K13" i="2"/>
  <c r="I45" i="2"/>
  <c r="E26" i="3"/>
  <c r="K26" i="3" s="1"/>
  <c r="O26" i="3" s="1"/>
  <c r="O26" i="4" s="1"/>
  <c r="E26" i="2"/>
  <c r="O52" i="7"/>
  <c r="N47" i="1"/>
  <c r="N49" i="1" s="1"/>
  <c r="N56" i="1" s="1"/>
  <c r="D50" i="3"/>
  <c r="D50" i="2"/>
  <c r="O50" i="2" s="1"/>
  <c r="E34" i="3"/>
  <c r="E34" i="2"/>
  <c r="H48" i="3"/>
  <c r="H48" i="2"/>
  <c r="G32" i="3"/>
  <c r="G32" i="2"/>
  <c r="E55" i="2"/>
  <c r="D16" i="3"/>
  <c r="D16" i="2"/>
  <c r="G34" i="2"/>
  <c r="G34" i="3"/>
  <c r="O37" i="11"/>
  <c r="I37" i="3"/>
  <c r="D55" i="1"/>
  <c r="D40" i="10"/>
  <c r="K11" i="3"/>
  <c r="O11" i="3" s="1"/>
  <c r="F55" i="2"/>
  <c r="F55" i="3"/>
  <c r="F16" i="3"/>
  <c r="F16" i="2"/>
  <c r="O22" i="1"/>
  <c r="L22" i="3"/>
  <c r="L21" i="3"/>
  <c r="O21" i="1"/>
  <c r="E47" i="1"/>
  <c r="E49" i="1" s="1"/>
  <c r="E56" i="1" s="1"/>
  <c r="L40" i="1"/>
  <c r="G40" i="4" s="1"/>
  <c r="G38" i="4"/>
  <c r="G39" i="4"/>
  <c r="K21" i="2"/>
  <c r="D29" i="3"/>
  <c r="D29" i="2"/>
  <c r="F18" i="3"/>
  <c r="K18" i="3" s="1"/>
  <c r="O18" i="3" s="1"/>
  <c r="F18" i="2"/>
  <c r="F41" i="2"/>
  <c r="F41" i="3"/>
  <c r="F47" i="11"/>
  <c r="F49" i="11" s="1"/>
  <c r="F56" i="11" s="1"/>
  <c r="H37" i="3"/>
  <c r="H37" i="2"/>
  <c r="D27" i="4"/>
  <c r="F27" i="4" s="1"/>
  <c r="H27" i="4" s="1"/>
  <c r="I27" i="2"/>
  <c r="I36" i="2"/>
  <c r="D36" i="4"/>
  <c r="F36" i="4" s="1"/>
  <c r="H36" i="4" s="1"/>
  <c r="E44" i="3"/>
  <c r="K44" i="3" s="1"/>
  <c r="O44" i="3" s="1"/>
  <c r="E44" i="2"/>
  <c r="F31" i="9"/>
  <c r="O29" i="9"/>
  <c r="E14" i="4"/>
  <c r="F14" i="4" s="1"/>
  <c r="H14" i="4" s="1"/>
  <c r="K14" i="2"/>
  <c r="O52" i="10"/>
  <c r="K15" i="2"/>
  <c r="E15" i="4"/>
  <c r="F15" i="4" s="1"/>
  <c r="H15" i="4" s="1"/>
  <c r="O15" i="4" s="1"/>
  <c r="G21" i="3"/>
  <c r="G21" i="2"/>
  <c r="J37" i="3"/>
  <c r="J37" i="2"/>
  <c r="O29" i="1"/>
  <c r="J55" i="11"/>
  <c r="O52" i="11"/>
  <c r="O34" i="1"/>
  <c r="D25" i="3"/>
  <c r="D25" i="2"/>
  <c r="E52" i="2"/>
  <c r="E52" i="3"/>
  <c r="F19" i="3"/>
  <c r="F19" i="2"/>
  <c r="H51" i="3"/>
  <c r="H51" i="2"/>
  <c r="I40" i="3"/>
  <c r="D45" i="2"/>
  <c r="D45" i="3"/>
  <c r="O46" i="1"/>
  <c r="D47" i="6"/>
  <c r="O22" i="6"/>
  <c r="J29" i="3"/>
  <c r="O43" i="1"/>
  <c r="O20" i="6"/>
  <c r="K12" i="3"/>
  <c r="O12" i="3" s="1"/>
  <c r="F22" i="5"/>
  <c r="F47" i="5" s="1"/>
  <c r="F49" i="5" s="1"/>
  <c r="F56" i="5" s="1"/>
  <c r="D40" i="5"/>
  <c r="O40" i="5" s="1"/>
  <c r="O38" i="5"/>
  <c r="O20" i="9"/>
  <c r="D55" i="9"/>
  <c r="O55" i="9" s="1"/>
  <c r="J20" i="2"/>
  <c r="H44" i="2"/>
  <c r="H14" i="3"/>
  <c r="D33" i="3"/>
  <c r="G47" i="5"/>
  <c r="G49" i="5" s="1"/>
  <c r="G56" i="5" s="1"/>
  <c r="G13" i="4"/>
  <c r="G34" i="4"/>
  <c r="E19" i="2"/>
  <c r="E33" i="3"/>
  <c r="H34" i="3"/>
  <c r="O20" i="5"/>
  <c r="F36" i="3"/>
  <c r="F36" i="2"/>
  <c r="G50" i="3"/>
  <c r="G50" i="2"/>
  <c r="O21" i="10"/>
  <c r="E55" i="11"/>
  <c r="I52" i="3"/>
  <c r="G28" i="3"/>
  <c r="G28" i="2"/>
  <c r="I28" i="3"/>
  <c r="O28" i="11"/>
  <c r="E51" i="4"/>
  <c r="F51" i="4" s="1"/>
  <c r="H51" i="4" s="1"/>
  <c r="K51" i="2"/>
  <c r="E27" i="2"/>
  <c r="D20" i="4"/>
  <c r="O25" i="10"/>
  <c r="D31" i="10"/>
  <c r="O31" i="10" s="1"/>
  <c r="D11" i="4"/>
  <c r="F11" i="4" s="1"/>
  <c r="H11" i="4" s="1"/>
  <c r="I11" i="2"/>
  <c r="D22" i="11"/>
  <c r="O21" i="11"/>
  <c r="I21" i="3"/>
  <c r="E55" i="12"/>
  <c r="O55" i="12" s="1"/>
  <c r="O52" i="12"/>
  <c r="D46" i="2"/>
  <c r="F42" i="2"/>
  <c r="O33" i="2"/>
  <c r="E21" i="3"/>
  <c r="E21" i="2"/>
  <c r="G28" i="4"/>
  <c r="L38" i="3"/>
  <c r="L46" i="3"/>
  <c r="F48" i="3"/>
  <c r="F48" i="2"/>
  <c r="O20" i="8"/>
  <c r="D22" i="8"/>
  <c r="O30" i="8"/>
  <c r="J11" i="3"/>
  <c r="J11" i="2"/>
  <c r="O46" i="11"/>
  <c r="I32" i="2"/>
  <c r="D32" i="4"/>
  <c r="F32" i="4" s="1"/>
  <c r="H32" i="4" s="1"/>
  <c r="G47" i="12"/>
  <c r="G49" i="12" s="1"/>
  <c r="G56" i="12" s="1"/>
  <c r="O20" i="1"/>
  <c r="O16" i="11"/>
  <c r="I16" i="3"/>
  <c r="L19" i="3"/>
  <c r="O19" i="1"/>
  <c r="O16" i="1"/>
  <c r="H26" i="3"/>
  <c r="H26" i="2"/>
  <c r="O38" i="9"/>
  <c r="D24" i="4"/>
  <c r="F24" i="4" s="1"/>
  <c r="H24" i="4" s="1"/>
  <c r="G43" i="4"/>
  <c r="G20" i="4"/>
  <c r="G37" i="4"/>
  <c r="G46" i="4"/>
  <c r="H16" i="2"/>
  <c r="D28" i="2"/>
  <c r="D31" i="5"/>
  <c r="O31" i="5" s="1"/>
  <c r="O30" i="5"/>
  <c r="E43" i="3"/>
  <c r="E43" i="2"/>
  <c r="O38" i="7"/>
  <c r="D40" i="7"/>
  <c r="O40" i="7" s="1"/>
  <c r="O38" i="8"/>
  <c r="D40" i="8"/>
  <c r="J36" i="2"/>
  <c r="J36" i="3"/>
  <c r="O46" i="10"/>
  <c r="O19" i="12"/>
  <c r="O20" i="12"/>
  <c r="E39" i="4"/>
  <c r="K39" i="2"/>
  <c r="D47" i="5"/>
  <c r="D31" i="11"/>
  <c r="O29" i="11"/>
  <c r="I55" i="3"/>
  <c r="L16" i="3"/>
  <c r="I53" i="2"/>
  <c r="O53" i="2" s="1"/>
  <c r="J43" i="3"/>
  <c r="O16" i="6"/>
  <c r="O29" i="8"/>
  <c r="D31" i="8"/>
  <c r="O30" i="9"/>
  <c r="O28" i="12"/>
  <c r="G29" i="4"/>
  <c r="K31" i="1"/>
  <c r="K11" i="2"/>
  <c r="K23" i="3"/>
  <c r="O23" i="3" s="1"/>
  <c r="D22" i="9"/>
  <c r="D40" i="9"/>
  <c r="O40" i="9" s="1"/>
  <c r="O30" i="11"/>
  <c r="O43" i="11"/>
  <c r="O30" i="12"/>
  <c r="O34" i="12"/>
  <c r="D41" i="3"/>
  <c r="D41" i="2"/>
  <c r="O41" i="2" s="1"/>
  <c r="D22" i="12"/>
  <c r="F31" i="8"/>
  <c r="F47" i="8" s="1"/>
  <c r="F49" i="8" s="1"/>
  <c r="F56" i="8" s="1"/>
  <c r="D31" i="9"/>
  <c r="O55" i="10"/>
  <c r="O30" i="6"/>
  <c r="O30" i="7"/>
  <c r="D31" i="7"/>
  <c r="O31" i="7" s="1"/>
  <c r="E31" i="9"/>
  <c r="G22" i="10"/>
  <c r="G47" i="10" s="1"/>
  <c r="G49" i="10" s="1"/>
  <c r="G56" i="10" s="1"/>
  <c r="E22" i="11"/>
  <c r="E47" i="11" s="1"/>
  <c r="E49" i="11" s="1"/>
  <c r="O34" i="11"/>
  <c r="F22" i="12"/>
  <c r="F47" i="12" s="1"/>
  <c r="F49" i="12" s="1"/>
  <c r="F56" i="12" s="1"/>
  <c r="O46" i="12"/>
  <c r="E22" i="10"/>
  <c r="O38" i="10"/>
  <c r="O19" i="10"/>
  <c r="F40" i="11"/>
  <c r="D34" i="2" l="1"/>
  <c r="D34" i="3"/>
  <c r="D55" i="3"/>
  <c r="D55" i="2"/>
  <c r="D25" i="4"/>
  <c r="I25" i="2"/>
  <c r="K38" i="2"/>
  <c r="E38" i="4"/>
  <c r="J28" i="3"/>
  <c r="J28" i="2"/>
  <c r="K43" i="3"/>
  <c r="O43" i="3" s="1"/>
  <c r="K45" i="3"/>
  <c r="O45" i="3" s="1"/>
  <c r="O15" i="2"/>
  <c r="O40" i="12"/>
  <c r="D19" i="3"/>
  <c r="H47" i="12"/>
  <c r="H49" i="12" s="1"/>
  <c r="H56" i="12" s="1"/>
  <c r="E47" i="9"/>
  <c r="E49" i="9" s="1"/>
  <c r="E56" i="9" s="1"/>
  <c r="O40" i="11"/>
  <c r="D40" i="4" s="1"/>
  <c r="F40" i="4" s="1"/>
  <c r="H40" i="4" s="1"/>
  <c r="J56" i="11"/>
  <c r="O14" i="2"/>
  <c r="O16" i="2" s="1"/>
  <c r="D13" i="4"/>
  <c r="F13" i="4" s="1"/>
  <c r="H13" i="4" s="1"/>
  <c r="I13" i="2"/>
  <c r="H47" i="11"/>
  <c r="H49" i="11" s="1"/>
  <c r="H56" i="11" s="1"/>
  <c r="E29" i="4"/>
  <c r="I39" i="2"/>
  <c r="J30" i="3"/>
  <c r="J30" i="2"/>
  <c r="O22" i="5"/>
  <c r="D22" i="2" s="1"/>
  <c r="H28" i="3"/>
  <c r="K28" i="3" s="1"/>
  <c r="O28" i="3" s="1"/>
  <c r="K33" i="3"/>
  <c r="O33" i="3" s="1"/>
  <c r="O33" i="4" s="1"/>
  <c r="O51" i="2"/>
  <c r="O52" i="2" s="1"/>
  <c r="O55" i="2" s="1"/>
  <c r="G43" i="2"/>
  <c r="J16" i="2"/>
  <c r="K16" i="2"/>
  <c r="J34" i="3"/>
  <c r="J34" i="2"/>
  <c r="G19" i="2"/>
  <c r="K14" i="3"/>
  <c r="O14" i="3" s="1"/>
  <c r="K51" i="3"/>
  <c r="O51" i="3" s="1"/>
  <c r="O51" i="4" s="1"/>
  <c r="F47" i="9"/>
  <c r="F49" i="9" s="1"/>
  <c r="F56" i="9" s="1"/>
  <c r="O40" i="10"/>
  <c r="J40" i="3" s="1"/>
  <c r="G55" i="3"/>
  <c r="O42" i="2"/>
  <c r="O43" i="2" s="1"/>
  <c r="D47" i="7"/>
  <c r="D49" i="7" s="1"/>
  <c r="E46" i="2"/>
  <c r="E25" i="2"/>
  <c r="E29" i="3"/>
  <c r="E29" i="2"/>
  <c r="E47" i="5"/>
  <c r="E49" i="5" s="1"/>
  <c r="E56" i="5" s="1"/>
  <c r="D37" i="2"/>
  <c r="D37" i="3"/>
  <c r="K37" i="3" s="1"/>
  <c r="O37" i="3" s="1"/>
  <c r="K17" i="3"/>
  <c r="O17" i="3" s="1"/>
  <c r="O17" i="4" s="1"/>
  <c r="O31" i="9"/>
  <c r="H31" i="3" s="1"/>
  <c r="O40" i="8"/>
  <c r="G40" i="3" s="1"/>
  <c r="O44" i="4"/>
  <c r="G13" i="2"/>
  <c r="G13" i="3"/>
  <c r="K13" i="3" s="1"/>
  <c r="O13" i="3" s="1"/>
  <c r="O13" i="4" s="1"/>
  <c r="K35" i="3"/>
  <c r="O35" i="3" s="1"/>
  <c r="O35" i="4" s="1"/>
  <c r="O32" i="2"/>
  <c r="O26" i="2"/>
  <c r="O29" i="2" s="1"/>
  <c r="O27" i="2"/>
  <c r="O30" i="2" s="1"/>
  <c r="O31" i="2" s="1"/>
  <c r="O48" i="2"/>
  <c r="G31" i="4"/>
  <c r="K47" i="1"/>
  <c r="E40" i="4"/>
  <c r="K40" i="2"/>
  <c r="E43" i="4"/>
  <c r="O11" i="2"/>
  <c r="O20" i="2" s="1"/>
  <c r="K37" i="2"/>
  <c r="E37" i="4"/>
  <c r="E25" i="4"/>
  <c r="K25" i="2"/>
  <c r="O45" i="4"/>
  <c r="O14" i="4"/>
  <c r="O18" i="4"/>
  <c r="O19" i="3"/>
  <c r="E55" i="4"/>
  <c r="K55" i="2"/>
  <c r="O47" i="1"/>
  <c r="L47" i="3"/>
  <c r="D49" i="1"/>
  <c r="J46" i="2"/>
  <c r="J46" i="3"/>
  <c r="K46" i="3" s="1"/>
  <c r="O46" i="3" s="1"/>
  <c r="J52" i="2"/>
  <c r="J52" i="3"/>
  <c r="K50" i="3"/>
  <c r="O50" i="3" s="1"/>
  <c r="O50" i="4" s="1"/>
  <c r="D47" i="12"/>
  <c r="O22" i="12"/>
  <c r="D46" i="4"/>
  <c r="I46" i="2"/>
  <c r="D21" i="4"/>
  <c r="F21" i="4" s="1"/>
  <c r="H21" i="4" s="1"/>
  <c r="I21" i="2"/>
  <c r="E56" i="12"/>
  <c r="D47" i="11"/>
  <c r="I22" i="3"/>
  <c r="O22" i="11"/>
  <c r="D37" i="4"/>
  <c r="I37" i="2"/>
  <c r="E34" i="4"/>
  <c r="K34" i="2"/>
  <c r="D29" i="4"/>
  <c r="I29" i="2"/>
  <c r="D16" i="4"/>
  <c r="F16" i="4" s="1"/>
  <c r="H16" i="4" s="1"/>
  <c r="I16" i="2"/>
  <c r="F52" i="3"/>
  <c r="F52" i="2"/>
  <c r="K30" i="2"/>
  <c r="E30" i="4"/>
  <c r="I31" i="3"/>
  <c r="O31" i="11"/>
  <c r="I38" i="2"/>
  <c r="D38" i="4"/>
  <c r="F38" i="4" s="1"/>
  <c r="H38" i="4" s="1"/>
  <c r="O31" i="8"/>
  <c r="D47" i="8"/>
  <c r="O22" i="8"/>
  <c r="K16" i="3"/>
  <c r="O16" i="3" s="1"/>
  <c r="O16" i="4" s="1"/>
  <c r="L47" i="1"/>
  <c r="L49" i="1" s="1"/>
  <c r="L56" i="1" s="1"/>
  <c r="J19" i="3"/>
  <c r="K19" i="3" s="1"/>
  <c r="J19" i="2"/>
  <c r="D30" i="3"/>
  <c r="D30" i="2"/>
  <c r="G20" i="2"/>
  <c r="G20" i="3"/>
  <c r="E56" i="11"/>
  <c r="D40" i="3"/>
  <c r="D40" i="2"/>
  <c r="E38" i="2"/>
  <c r="E38" i="3"/>
  <c r="H31" i="2"/>
  <c r="E20" i="3"/>
  <c r="E20" i="2"/>
  <c r="L55" i="3"/>
  <c r="O55" i="1"/>
  <c r="E31" i="4"/>
  <c r="K31" i="2"/>
  <c r="D28" i="4"/>
  <c r="I28" i="2"/>
  <c r="O30" i="3"/>
  <c r="O24" i="4"/>
  <c r="O20" i="3"/>
  <c r="O11" i="4"/>
  <c r="K41" i="3"/>
  <c r="O41" i="3" s="1"/>
  <c r="O41" i="4" s="1"/>
  <c r="D20" i="3"/>
  <c r="D20" i="2"/>
  <c r="H29" i="3"/>
  <c r="H29" i="2"/>
  <c r="K32" i="3"/>
  <c r="O32" i="3" s="1"/>
  <c r="E28" i="4"/>
  <c r="K28" i="2"/>
  <c r="H55" i="2"/>
  <c r="H55" i="3"/>
  <c r="K55" i="3" s="1"/>
  <c r="O13" i="2"/>
  <c r="F38" i="2"/>
  <c r="F38" i="3"/>
  <c r="J31" i="2"/>
  <c r="J31" i="3"/>
  <c r="O40" i="1"/>
  <c r="O47" i="5"/>
  <c r="D49" i="5"/>
  <c r="G30" i="3"/>
  <c r="G30" i="2"/>
  <c r="E22" i="2"/>
  <c r="E22" i="3"/>
  <c r="F30" i="3"/>
  <c r="F30" i="2"/>
  <c r="G29" i="3"/>
  <c r="G29" i="2"/>
  <c r="D38" i="2"/>
  <c r="D38" i="3"/>
  <c r="E30" i="3"/>
  <c r="E30" i="2"/>
  <c r="J55" i="2"/>
  <c r="J55" i="3"/>
  <c r="H40" i="3"/>
  <c r="H40" i="2"/>
  <c r="E20" i="4"/>
  <c r="F20" i="4" s="1"/>
  <c r="H20" i="4" s="1"/>
  <c r="K20" i="2"/>
  <c r="D31" i="2"/>
  <c r="D31" i="3"/>
  <c r="H38" i="3"/>
  <c r="H38" i="2"/>
  <c r="J21" i="2"/>
  <c r="J21" i="3"/>
  <c r="K21" i="3" s="1"/>
  <c r="E47" i="10"/>
  <c r="E49" i="10" s="1"/>
  <c r="E56" i="10" s="1"/>
  <c r="O22" i="10"/>
  <c r="O23" i="4"/>
  <c r="O29" i="3"/>
  <c r="I52" i="2"/>
  <c r="D52" i="4"/>
  <c r="K49" i="1"/>
  <c r="E46" i="4"/>
  <c r="K46" i="2"/>
  <c r="O48" i="4"/>
  <c r="L31" i="3"/>
  <c r="O31" i="1"/>
  <c r="O36" i="2"/>
  <c r="O37" i="2" s="1"/>
  <c r="O25" i="2"/>
  <c r="D34" i="4"/>
  <c r="I34" i="2"/>
  <c r="O55" i="11"/>
  <c r="O38" i="2"/>
  <c r="O34" i="2"/>
  <c r="K36" i="3"/>
  <c r="O36" i="3" s="1"/>
  <c r="O36" i="4" s="1"/>
  <c r="G38" i="2"/>
  <c r="G38" i="3"/>
  <c r="F40" i="3"/>
  <c r="F40" i="2"/>
  <c r="H30" i="3"/>
  <c r="H30" i="2"/>
  <c r="H20" i="3"/>
  <c r="H20" i="2"/>
  <c r="O44" i="2"/>
  <c r="O28" i="2"/>
  <c r="F31" i="2"/>
  <c r="F31" i="3"/>
  <c r="D43" i="4"/>
  <c r="I43" i="2"/>
  <c r="J25" i="2"/>
  <c r="J25" i="3"/>
  <c r="K25" i="3" s="1"/>
  <c r="O25" i="3" s="1"/>
  <c r="D30" i="4"/>
  <c r="F30" i="4" s="1"/>
  <c r="H30" i="4" s="1"/>
  <c r="I30" i="2"/>
  <c r="D49" i="6"/>
  <c r="O47" i="6"/>
  <c r="E16" i="3"/>
  <c r="E16" i="2"/>
  <c r="J38" i="3"/>
  <c r="J38" i="2"/>
  <c r="D47" i="10"/>
  <c r="D47" i="9"/>
  <c r="O22" i="9"/>
  <c r="K19" i="2"/>
  <c r="E19" i="4"/>
  <c r="F19" i="4" s="1"/>
  <c r="H19" i="4" s="1"/>
  <c r="E52" i="4"/>
  <c r="K52" i="2"/>
  <c r="O21" i="3"/>
  <c r="O12" i="4"/>
  <c r="O45" i="2"/>
  <c r="O27" i="4"/>
  <c r="O18" i="2"/>
  <c r="O19" i="2" s="1"/>
  <c r="F43" i="4" l="1"/>
  <c r="H43" i="4" s="1"/>
  <c r="O43" i="4" s="1"/>
  <c r="G40" i="2"/>
  <c r="I40" i="2"/>
  <c r="O47" i="7"/>
  <c r="F47" i="3" s="1"/>
  <c r="J40" i="2"/>
  <c r="K29" i="3"/>
  <c r="O29" i="4"/>
  <c r="D22" i="3"/>
  <c r="F25" i="4"/>
  <c r="H25" i="4" s="1"/>
  <c r="O25" i="4" s="1"/>
  <c r="K34" i="3"/>
  <c r="O34" i="3" s="1"/>
  <c r="F34" i="4"/>
  <c r="H34" i="4" s="1"/>
  <c r="O34" i="4" s="1"/>
  <c r="F29" i="4"/>
  <c r="H29" i="4" s="1"/>
  <c r="O21" i="2"/>
  <c r="O22" i="2" s="1"/>
  <c r="O39" i="2"/>
  <c r="O55" i="3"/>
  <c r="O39" i="3"/>
  <c r="O39" i="4" s="1"/>
  <c r="F37" i="4"/>
  <c r="H37" i="4" s="1"/>
  <c r="O37" i="4" s="1"/>
  <c r="F28" i="4"/>
  <c r="H28" i="4" s="1"/>
  <c r="O28" i="4" s="1"/>
  <c r="O49" i="6"/>
  <c r="D56" i="6"/>
  <c r="O56" i="6" s="1"/>
  <c r="K22" i="2"/>
  <c r="E22" i="4"/>
  <c r="F52" i="4"/>
  <c r="H52" i="4" s="1"/>
  <c r="D49" i="12"/>
  <c r="O47" i="12"/>
  <c r="K30" i="3"/>
  <c r="F47" i="2"/>
  <c r="I22" i="2"/>
  <c r="D22" i="4"/>
  <c r="J22" i="3"/>
  <c r="J22" i="2"/>
  <c r="O49" i="7"/>
  <c r="D56" i="7"/>
  <c r="O56" i="7" s="1"/>
  <c r="D49" i="10"/>
  <c r="O47" i="10"/>
  <c r="K52" i="3"/>
  <c r="O52" i="3" s="1"/>
  <c r="O20" i="4"/>
  <c r="K40" i="3"/>
  <c r="O40" i="3" s="1"/>
  <c r="O40" i="4" s="1"/>
  <c r="G22" i="3"/>
  <c r="G22" i="2"/>
  <c r="O46" i="2"/>
  <c r="O40" i="2"/>
  <c r="K56" i="1"/>
  <c r="G56" i="4" s="1"/>
  <c r="G49" i="4"/>
  <c r="O49" i="5"/>
  <c r="D56" i="5"/>
  <c r="O56" i="5" s="1"/>
  <c r="O30" i="4"/>
  <c r="O47" i="8"/>
  <c r="D49" i="8"/>
  <c r="O19" i="4"/>
  <c r="O38" i="3"/>
  <c r="O38" i="4" s="1"/>
  <c r="O32" i="4"/>
  <c r="L49" i="3"/>
  <c r="D56" i="1"/>
  <c r="O49" i="1"/>
  <c r="D31" i="4"/>
  <c r="F31" i="4" s="1"/>
  <c r="H31" i="4" s="1"/>
  <c r="I31" i="2"/>
  <c r="H22" i="3"/>
  <c r="H22" i="2"/>
  <c r="K20" i="3"/>
  <c r="D49" i="9"/>
  <c r="O47" i="9"/>
  <c r="D49" i="11"/>
  <c r="O47" i="11"/>
  <c r="I47" i="3"/>
  <c r="O21" i="4"/>
  <c r="E47" i="2"/>
  <c r="E47" i="3"/>
  <c r="I55" i="2"/>
  <c r="D55" i="4"/>
  <c r="F55" i="4" s="1"/>
  <c r="H55" i="4" s="1"/>
  <c r="O55" i="4" s="1"/>
  <c r="G47" i="4"/>
  <c r="K38" i="3"/>
  <c r="D47" i="3"/>
  <c r="D47" i="2"/>
  <c r="G31" i="2"/>
  <c r="G31" i="3"/>
  <c r="K31" i="3" s="1"/>
  <c r="O31" i="3" s="1"/>
  <c r="O31" i="4" s="1"/>
  <c r="F46" i="4"/>
  <c r="H46" i="4" s="1"/>
  <c r="O46" i="4" s="1"/>
  <c r="K22" i="3" l="1"/>
  <c r="O22" i="3" s="1"/>
  <c r="O52" i="4"/>
  <c r="H47" i="3"/>
  <c r="H47" i="2"/>
  <c r="D56" i="8"/>
  <c r="O56" i="8" s="1"/>
  <c r="O49" i="8"/>
  <c r="O49" i="9"/>
  <c r="D56" i="9"/>
  <c r="O56" i="9" s="1"/>
  <c r="G47" i="3"/>
  <c r="G47" i="2"/>
  <c r="D49" i="3"/>
  <c r="D49" i="2"/>
  <c r="E47" i="4"/>
  <c r="K47" i="2"/>
  <c r="D56" i="12"/>
  <c r="O56" i="12" s="1"/>
  <c r="O49" i="12"/>
  <c r="D47" i="4"/>
  <c r="I47" i="2"/>
  <c r="E56" i="2"/>
  <c r="E56" i="3"/>
  <c r="D56" i="3"/>
  <c r="D56" i="2"/>
  <c r="J47" i="2"/>
  <c r="J47" i="3"/>
  <c r="K47" i="3" s="1"/>
  <c r="O47" i="3" s="1"/>
  <c r="D56" i="10"/>
  <c r="O56" i="10" s="1"/>
  <c r="O49" i="10"/>
  <c r="F56" i="2"/>
  <c r="F56" i="3"/>
  <c r="L56" i="3"/>
  <c r="O56" i="1"/>
  <c r="F49" i="2"/>
  <c r="F49" i="3"/>
  <c r="O49" i="11"/>
  <c r="I49" i="3"/>
  <c r="D56" i="11"/>
  <c r="F22" i="4"/>
  <c r="H22" i="4" s="1"/>
  <c r="O22" i="4" s="1"/>
  <c r="E49" i="2"/>
  <c r="E49" i="3"/>
  <c r="O47" i="2" l="1"/>
  <c r="O56" i="11"/>
  <c r="I56" i="3"/>
  <c r="D49" i="4"/>
  <c r="F49" i="4" s="1"/>
  <c r="H49" i="4" s="1"/>
  <c r="I49" i="2"/>
  <c r="H56" i="3"/>
  <c r="H56" i="2"/>
  <c r="H49" i="3"/>
  <c r="H49" i="2"/>
  <c r="G56" i="3"/>
  <c r="K56" i="3" s="1"/>
  <c r="O56" i="3" s="1"/>
  <c r="G56" i="2"/>
  <c r="K49" i="2"/>
  <c r="E49" i="4"/>
  <c r="K56" i="2"/>
  <c r="E56" i="4"/>
  <c r="G49" i="3"/>
  <c r="G49" i="2"/>
  <c r="F47" i="4"/>
  <c r="H47" i="4" s="1"/>
  <c r="O47" i="4" s="1"/>
  <c r="J49" i="2"/>
  <c r="J49" i="3"/>
  <c r="J56" i="3"/>
  <c r="J56" i="2"/>
  <c r="K49" i="3" l="1"/>
  <c r="O49" i="3" s="1"/>
  <c r="O49" i="4" s="1"/>
  <c r="O49" i="2"/>
  <c r="I56" i="2"/>
  <c r="O56" i="2" s="1"/>
  <c r="D56" i="4"/>
  <c r="F56" i="4" s="1"/>
  <c r="H56" i="4" s="1"/>
  <c r="O56" i="4" s="1"/>
</calcChain>
</file>

<file path=xl/sharedStrings.xml><?xml version="1.0" encoding="utf-8"?>
<sst xmlns="http://schemas.openxmlformats.org/spreadsheetml/2006/main" count="960" uniqueCount="119">
  <si>
    <t xml:space="preserve">   ＜青森県内市町村別自動車保有車両数＞</t>
    <phoneticPr fontId="6"/>
  </si>
  <si>
    <t>東北運輸局青森運輸支局</t>
    <rPh sb="7" eb="9">
      <t>ウンユ</t>
    </rPh>
    <phoneticPr fontId="6"/>
  </si>
  <si>
    <t>　令和6年3月31日現在</t>
    <rPh sb="1" eb="3">
      <t>レイワ</t>
    </rPh>
    <rPh sb="4" eb="5">
      <t>ネン</t>
    </rPh>
    <phoneticPr fontId="6"/>
  </si>
  <si>
    <t>市  町  村  別</t>
    <phoneticPr fontId="6"/>
  </si>
  <si>
    <t>青森市　</t>
    <phoneticPr fontId="6"/>
  </si>
  <si>
    <t>弘前市</t>
    <phoneticPr fontId="6"/>
  </si>
  <si>
    <t>黒石市</t>
    <phoneticPr fontId="6"/>
  </si>
  <si>
    <t>五所川原市</t>
    <phoneticPr fontId="6"/>
  </si>
  <si>
    <t>むつ市</t>
    <phoneticPr fontId="6"/>
  </si>
  <si>
    <t>つがる市</t>
    <rPh sb="3" eb="4">
      <t>シ</t>
    </rPh>
    <phoneticPr fontId="6"/>
  </si>
  <si>
    <t>平　川　市</t>
    <rPh sb="0" eb="1">
      <t>ヒラ</t>
    </rPh>
    <rPh sb="2" eb="3">
      <t>カワ</t>
    </rPh>
    <rPh sb="4" eb="5">
      <t>シ</t>
    </rPh>
    <phoneticPr fontId="6"/>
  </si>
  <si>
    <t>八戸市</t>
    <phoneticPr fontId="6"/>
  </si>
  <si>
    <t>十和田市</t>
    <phoneticPr fontId="6"/>
  </si>
  <si>
    <t>三沢市</t>
    <phoneticPr fontId="6"/>
  </si>
  <si>
    <t>駐留軍内数</t>
    <phoneticPr fontId="6"/>
  </si>
  <si>
    <t>市計</t>
    <phoneticPr fontId="6"/>
  </si>
  <si>
    <t>用途別</t>
    <phoneticPr fontId="6"/>
  </si>
  <si>
    <t>車種別</t>
    <phoneticPr fontId="6"/>
  </si>
  <si>
    <t>業態別</t>
    <phoneticPr fontId="6"/>
  </si>
  <si>
    <t>貨    物    車</t>
    <phoneticPr fontId="6"/>
  </si>
  <si>
    <t>普通車</t>
    <phoneticPr fontId="6"/>
  </si>
  <si>
    <t>自家用</t>
    <phoneticPr fontId="6"/>
  </si>
  <si>
    <t>事業用</t>
    <phoneticPr fontId="6"/>
  </si>
  <si>
    <t>計</t>
    <phoneticPr fontId="6"/>
  </si>
  <si>
    <t>小型車</t>
    <phoneticPr fontId="6"/>
  </si>
  <si>
    <t>被牽引車</t>
    <phoneticPr fontId="6"/>
  </si>
  <si>
    <t>合 計</t>
    <phoneticPr fontId="6"/>
  </si>
  <si>
    <t>乗   合   車</t>
    <phoneticPr fontId="6"/>
  </si>
  <si>
    <t>乗   用   車</t>
    <phoneticPr fontId="6"/>
  </si>
  <si>
    <t>特種用途車</t>
    <phoneticPr fontId="6"/>
  </si>
  <si>
    <t>大型特殊車</t>
    <phoneticPr fontId="6"/>
  </si>
  <si>
    <t>登録車両数合計</t>
    <phoneticPr fontId="6"/>
  </si>
  <si>
    <t>小  型  二 輪 車</t>
    <phoneticPr fontId="6"/>
  </si>
  <si>
    <t>検査車両数合計</t>
    <phoneticPr fontId="6"/>
  </si>
  <si>
    <t>軽 自 動 車</t>
    <phoneticPr fontId="6"/>
  </si>
  <si>
    <t>四輪</t>
    <phoneticPr fontId="6"/>
  </si>
  <si>
    <t>乗用車</t>
    <phoneticPr fontId="6"/>
  </si>
  <si>
    <t>貨物車</t>
    <phoneticPr fontId="6"/>
  </si>
  <si>
    <t>特      種</t>
    <phoneticPr fontId="6"/>
  </si>
  <si>
    <t>二      輪</t>
    <phoneticPr fontId="6"/>
  </si>
  <si>
    <t>-</t>
    <phoneticPr fontId="6"/>
  </si>
  <si>
    <t>届出車両数合計</t>
    <rPh sb="0" eb="7">
      <t>トドケデシャリョウスウゴウケイ</t>
    </rPh>
    <phoneticPr fontId="6"/>
  </si>
  <si>
    <t>総      合      計</t>
    <phoneticPr fontId="6"/>
  </si>
  <si>
    <t>　</t>
  </si>
  <si>
    <t>東津軽郡</t>
    <phoneticPr fontId="6"/>
  </si>
  <si>
    <t>西津軽郡</t>
    <phoneticPr fontId="6"/>
  </si>
  <si>
    <t>中津軽郡</t>
    <phoneticPr fontId="6"/>
  </si>
  <si>
    <t>南津軽郡</t>
    <phoneticPr fontId="6"/>
  </si>
  <si>
    <t>北津軽郡</t>
    <phoneticPr fontId="6"/>
  </si>
  <si>
    <t>上北郡</t>
    <phoneticPr fontId="6"/>
  </si>
  <si>
    <t>下北郡</t>
    <phoneticPr fontId="6"/>
  </si>
  <si>
    <t>三戸郡</t>
    <phoneticPr fontId="6"/>
  </si>
  <si>
    <t>郡計</t>
    <phoneticPr fontId="6"/>
  </si>
  <si>
    <t>用途別</t>
  </si>
  <si>
    <t>車種別</t>
  </si>
  <si>
    <t>業態別</t>
  </si>
  <si>
    <t>普通車</t>
  </si>
  <si>
    <t>自家用</t>
  </si>
  <si>
    <t>事業用</t>
  </si>
  <si>
    <t>計</t>
  </si>
  <si>
    <t>小型車</t>
  </si>
  <si>
    <t>被牽引車</t>
  </si>
  <si>
    <t>乗    合    車</t>
    <phoneticPr fontId="6"/>
  </si>
  <si>
    <t>特種用途車</t>
  </si>
  <si>
    <t>大型特殊車</t>
  </si>
  <si>
    <t>登録車両数合計</t>
  </si>
  <si>
    <t>検査車両数合計</t>
  </si>
  <si>
    <t>四輪</t>
  </si>
  <si>
    <t>乗用車</t>
  </si>
  <si>
    <t>貨物車</t>
  </si>
  <si>
    <t>　</t>
    <phoneticPr fontId="6"/>
  </si>
  <si>
    <t>郡部計</t>
    <phoneticPr fontId="6"/>
  </si>
  <si>
    <t>七市計</t>
    <rPh sb="0" eb="1">
      <t>ナナ</t>
    </rPh>
    <phoneticPr fontId="6"/>
  </si>
  <si>
    <t>青森管轄計</t>
    <phoneticPr fontId="6"/>
  </si>
  <si>
    <t>横浜町を除く野辺地町　　　　　上北郡</t>
    <phoneticPr fontId="6"/>
  </si>
  <si>
    <t>三市計</t>
    <phoneticPr fontId="6"/>
  </si>
  <si>
    <t>八戸管轄計</t>
    <phoneticPr fontId="6"/>
  </si>
  <si>
    <t>総合計</t>
    <phoneticPr fontId="6"/>
  </si>
  <si>
    <t xml:space="preserve">   東　　津　　軽　　郡</t>
    <phoneticPr fontId="6"/>
  </si>
  <si>
    <t>平内町</t>
    <phoneticPr fontId="6"/>
  </si>
  <si>
    <t>外ヶ浜町</t>
    <rPh sb="0" eb="1">
      <t>ソト</t>
    </rPh>
    <rPh sb="2" eb="3">
      <t>ハマ</t>
    </rPh>
    <rPh sb="3" eb="4">
      <t>マチ</t>
    </rPh>
    <phoneticPr fontId="6"/>
  </si>
  <si>
    <t>今別町</t>
    <phoneticPr fontId="6"/>
  </si>
  <si>
    <t>蓬田村</t>
    <phoneticPr fontId="6"/>
  </si>
  <si>
    <t xml:space="preserve">   西　　津　　軽　　郡</t>
    <phoneticPr fontId="6"/>
  </si>
  <si>
    <t>鰺ｹ沢町</t>
    <phoneticPr fontId="6"/>
  </si>
  <si>
    <t>深浦町</t>
    <phoneticPr fontId="6"/>
  </si>
  <si>
    <t xml:space="preserve">   中　　津　　軽　　郡</t>
    <phoneticPr fontId="6"/>
  </si>
  <si>
    <t>西目屋村</t>
    <phoneticPr fontId="6"/>
  </si>
  <si>
    <t xml:space="preserve"> </t>
  </si>
  <si>
    <t xml:space="preserve">   南　　津　　軽　　郡</t>
    <phoneticPr fontId="6"/>
  </si>
  <si>
    <t>藤崎町</t>
    <phoneticPr fontId="6"/>
  </si>
  <si>
    <t>大鰐町</t>
    <phoneticPr fontId="6"/>
  </si>
  <si>
    <t>田舎舘村</t>
    <phoneticPr fontId="6"/>
  </si>
  <si>
    <t xml:space="preserve">   北　　津　　軽　　郡</t>
    <phoneticPr fontId="6"/>
  </si>
  <si>
    <t>板柳町</t>
    <phoneticPr fontId="6"/>
  </si>
  <si>
    <t>中泊町</t>
    <rPh sb="1" eb="2">
      <t>トマリ</t>
    </rPh>
    <phoneticPr fontId="6"/>
  </si>
  <si>
    <t>鶴田町</t>
    <phoneticPr fontId="6"/>
  </si>
  <si>
    <t xml:space="preserve">   下　　北　　郡</t>
    <phoneticPr fontId="6"/>
  </si>
  <si>
    <t>大間町</t>
    <phoneticPr fontId="6"/>
  </si>
  <si>
    <t>東通村</t>
    <phoneticPr fontId="6"/>
  </si>
  <si>
    <t>風間浦村</t>
    <phoneticPr fontId="6"/>
  </si>
  <si>
    <t>佐井村</t>
    <phoneticPr fontId="6"/>
  </si>
  <si>
    <t>届出車両数合計</t>
    <rPh sb="0" eb="2">
      <t>トドケデ</t>
    </rPh>
    <rPh sb="2" eb="4">
      <t>シャリョウ</t>
    </rPh>
    <rPh sb="4" eb="5">
      <t>スウ</t>
    </rPh>
    <rPh sb="5" eb="7">
      <t>ゴウケイ</t>
    </rPh>
    <phoneticPr fontId="6"/>
  </si>
  <si>
    <t xml:space="preserve">   上　　北　　郡</t>
    <phoneticPr fontId="6"/>
  </si>
  <si>
    <t>野辺地町</t>
    <phoneticPr fontId="6"/>
  </si>
  <si>
    <t>横浜町</t>
    <phoneticPr fontId="6"/>
  </si>
  <si>
    <t>おいらせ町</t>
    <rPh sb="4" eb="5">
      <t>チョウ</t>
    </rPh>
    <phoneticPr fontId="6"/>
  </si>
  <si>
    <t>六戸町</t>
    <phoneticPr fontId="6"/>
  </si>
  <si>
    <t>七戸町</t>
    <phoneticPr fontId="6"/>
  </si>
  <si>
    <t>東北町</t>
    <phoneticPr fontId="6"/>
  </si>
  <si>
    <t>六ヶ所村</t>
    <phoneticPr fontId="6"/>
  </si>
  <si>
    <t xml:space="preserve">   三　　戸　　郡</t>
    <phoneticPr fontId="6"/>
  </si>
  <si>
    <t>三戸町</t>
    <phoneticPr fontId="6"/>
  </si>
  <si>
    <t>五戸町</t>
    <phoneticPr fontId="6"/>
  </si>
  <si>
    <t>田子町</t>
    <phoneticPr fontId="6"/>
  </si>
  <si>
    <t>南部町</t>
    <phoneticPr fontId="6"/>
  </si>
  <si>
    <t>階上町</t>
    <phoneticPr fontId="6"/>
  </si>
  <si>
    <t>新郷村</t>
    <phoneticPr fontId="6"/>
  </si>
  <si>
    <t>横浜町
野辺地町
上北郡の内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</si>
</sst>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/>
    <xf numFmtId="0" fontId="8" fillId="0" borderId="0" xfId="2" applyFont="1"/>
    <xf numFmtId="0" fontId="10" fillId="0" borderId="4" xfId="2" applyFont="1" applyBorder="1" applyAlignment="1">
      <alignment horizontal="center" vertical="center"/>
    </xf>
    <xf numFmtId="38" fontId="1" fillId="0" borderId="5" xfId="1" applyBorder="1">
      <alignment vertical="center"/>
    </xf>
    <xf numFmtId="38" fontId="1" fillId="0" borderId="3" xfId="1" applyBorder="1">
      <alignment vertical="center"/>
    </xf>
    <xf numFmtId="38" fontId="1" fillId="2" borderId="20" xfId="1" applyFill="1" applyBorder="1">
      <alignment vertical="center"/>
    </xf>
    <xf numFmtId="0" fontId="10" fillId="0" borderId="10" xfId="2" applyFont="1" applyBorder="1" applyAlignment="1">
      <alignment horizontal="center" vertical="center"/>
    </xf>
    <xf numFmtId="38" fontId="1" fillId="0" borderId="11" xfId="1" applyBorder="1">
      <alignment vertical="center"/>
    </xf>
    <xf numFmtId="38" fontId="1" fillId="0" borderId="9" xfId="1" applyBorder="1">
      <alignment vertical="center"/>
    </xf>
    <xf numFmtId="38" fontId="1" fillId="2" borderId="13" xfId="1" applyFill="1" applyBorder="1">
      <alignment vertical="center"/>
    </xf>
    <xf numFmtId="0" fontId="10" fillId="0" borderId="16" xfId="2" applyFont="1" applyBorder="1" applyAlignment="1">
      <alignment horizontal="center" vertical="center"/>
    </xf>
    <xf numFmtId="38" fontId="1" fillId="0" borderId="17" xfId="1" applyBorder="1">
      <alignment vertical="center"/>
    </xf>
    <xf numFmtId="38" fontId="1" fillId="2" borderId="21" xfId="1" applyFill="1" applyBorder="1">
      <alignment vertical="center"/>
    </xf>
    <xf numFmtId="38" fontId="1" fillId="0" borderId="25" xfId="1" applyBorder="1">
      <alignment vertical="center"/>
    </xf>
    <xf numFmtId="38" fontId="1" fillId="0" borderId="23" xfId="1" applyBorder="1">
      <alignment vertical="center"/>
    </xf>
    <xf numFmtId="0" fontId="10" fillId="0" borderId="28" xfId="2" applyFont="1" applyBorder="1" applyAlignment="1">
      <alignment horizontal="center" vertical="center"/>
    </xf>
    <xf numFmtId="38" fontId="1" fillId="0" borderId="29" xfId="1" applyBorder="1">
      <alignment vertical="center"/>
    </xf>
    <xf numFmtId="38" fontId="1" fillId="0" borderId="27" xfId="1" applyBorder="1">
      <alignment vertical="center"/>
    </xf>
    <xf numFmtId="38" fontId="0" fillId="0" borderId="33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1" fillId="2" borderId="21" xfId="1" applyFill="1" applyBorder="1" applyAlignment="1">
      <alignment horizontal="center" vertical="center"/>
    </xf>
    <xf numFmtId="38" fontId="1" fillId="2" borderId="25" xfId="1" applyFill="1" applyBorder="1">
      <alignment vertical="center"/>
    </xf>
    <xf numFmtId="38" fontId="1" fillId="2" borderId="23" xfId="1" applyFill="1" applyBorder="1">
      <alignment vertical="center"/>
    </xf>
    <xf numFmtId="38" fontId="1" fillId="2" borderId="34" xfId="1" applyFill="1" applyBorder="1">
      <alignment vertical="center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 applyAlignment="1">
      <alignment horizontal="left"/>
    </xf>
    <xf numFmtId="38" fontId="1" fillId="0" borderId="38" xfId="1" applyBorder="1">
      <alignment vertical="center"/>
    </xf>
    <xf numFmtId="38" fontId="1" fillId="0" borderId="6" xfId="1" applyBorder="1">
      <alignment vertical="center"/>
    </xf>
    <xf numFmtId="38" fontId="1" fillId="0" borderId="39" xfId="1" applyBorder="1">
      <alignment vertical="center"/>
    </xf>
    <xf numFmtId="0" fontId="1" fillId="0" borderId="3" xfId="2" applyBorder="1" applyAlignment="1">
      <alignment vertical="center"/>
    </xf>
    <xf numFmtId="38" fontId="1" fillId="2" borderId="7" xfId="1" applyFill="1" applyBorder="1">
      <alignment vertical="center"/>
    </xf>
    <xf numFmtId="38" fontId="1" fillId="0" borderId="8" xfId="1" applyBorder="1">
      <alignment vertical="center"/>
    </xf>
    <xf numFmtId="38" fontId="1" fillId="0" borderId="40" xfId="1" applyBorder="1">
      <alignment vertical="center"/>
    </xf>
    <xf numFmtId="0" fontId="1" fillId="0" borderId="9" xfId="2" applyBorder="1" applyAlignment="1">
      <alignment vertical="center"/>
    </xf>
    <xf numFmtId="38" fontId="1" fillId="0" borderId="26" xfId="1" applyBorder="1">
      <alignment vertical="center"/>
    </xf>
    <xf numFmtId="38" fontId="1" fillId="0" borderId="12" xfId="1" applyBorder="1">
      <alignment vertical="center"/>
    </xf>
    <xf numFmtId="38" fontId="1" fillId="0" borderId="41" xfId="1" applyBorder="1">
      <alignment vertical="center"/>
    </xf>
    <xf numFmtId="0" fontId="1" fillId="0" borderId="15" xfId="2" applyBorder="1" applyAlignment="1">
      <alignment vertical="center"/>
    </xf>
    <xf numFmtId="38" fontId="1" fillId="2" borderId="42" xfId="1" applyFill="1" applyBorder="1">
      <alignment vertical="center"/>
    </xf>
    <xf numFmtId="38" fontId="1" fillId="0" borderId="2" xfId="1" applyBorder="1">
      <alignment vertical="center"/>
    </xf>
    <xf numFmtId="0" fontId="1" fillId="0" borderId="23" xfId="2" applyBorder="1" applyAlignment="1">
      <alignment vertical="center"/>
    </xf>
    <xf numFmtId="38" fontId="1" fillId="0" borderId="30" xfId="1" applyBorder="1">
      <alignment vertical="center"/>
    </xf>
    <xf numFmtId="38" fontId="1" fillId="0" borderId="26" xfId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1" fillId="0" borderId="12" xfId="1" applyBorder="1" applyAlignment="1">
      <alignment horizontal="center" vertical="center"/>
    </xf>
    <xf numFmtId="38" fontId="1" fillId="0" borderId="41" xfId="1" applyBorder="1" applyAlignment="1">
      <alignment horizontal="center" vertical="center"/>
    </xf>
    <xf numFmtId="38" fontId="0" fillId="2" borderId="42" xfId="1" applyFont="1" applyFill="1" applyBorder="1" applyAlignment="1">
      <alignment horizontal="center" vertical="center"/>
    </xf>
    <xf numFmtId="38" fontId="1" fillId="2" borderId="22" xfId="1" applyFill="1" applyBorder="1">
      <alignment vertical="center"/>
    </xf>
    <xf numFmtId="38" fontId="1" fillId="2" borderId="43" xfId="1" applyFill="1" applyBorder="1">
      <alignment vertical="center"/>
    </xf>
    <xf numFmtId="0" fontId="1" fillId="2" borderId="23" xfId="2" applyFill="1" applyBorder="1" applyAlignment="1">
      <alignment vertical="center"/>
    </xf>
    <xf numFmtId="38" fontId="1" fillId="0" borderId="35" xfId="1" applyBorder="1">
      <alignment vertical="center"/>
    </xf>
    <xf numFmtId="38" fontId="1" fillId="0" borderId="49" xfId="1" applyBorder="1">
      <alignment vertical="center"/>
    </xf>
    <xf numFmtId="38" fontId="1" fillId="0" borderId="50" xfId="1" applyBorder="1">
      <alignment vertical="center"/>
    </xf>
    <xf numFmtId="38" fontId="1" fillId="0" borderId="51" xfId="1" applyBorder="1">
      <alignment vertical="center"/>
    </xf>
    <xf numFmtId="38" fontId="1" fillId="0" borderId="36" xfId="1" applyBorder="1">
      <alignment vertical="center"/>
    </xf>
    <xf numFmtId="38" fontId="1" fillId="0" borderId="31" xfId="1" applyBorder="1">
      <alignment vertical="center"/>
    </xf>
    <xf numFmtId="38" fontId="1" fillId="0" borderId="52" xfId="1" applyBorder="1">
      <alignment vertical="center"/>
    </xf>
    <xf numFmtId="38" fontId="1" fillId="0" borderId="53" xfId="1" applyBorder="1">
      <alignment vertical="center"/>
    </xf>
    <xf numFmtId="38" fontId="1" fillId="0" borderId="15" xfId="1" applyBorder="1">
      <alignment vertical="center"/>
    </xf>
    <xf numFmtId="38" fontId="1" fillId="0" borderId="54" xfId="1" applyBorder="1">
      <alignment vertical="center"/>
    </xf>
    <xf numFmtId="38" fontId="1" fillId="0" borderId="55" xfId="1" applyBorder="1">
      <alignment vertical="center"/>
    </xf>
    <xf numFmtId="38" fontId="1" fillId="0" borderId="56" xfId="1" applyBorder="1">
      <alignment vertical="center"/>
    </xf>
    <xf numFmtId="38" fontId="1" fillId="0" borderId="18" xfId="1" applyBorder="1">
      <alignment vertical="center"/>
    </xf>
    <xf numFmtId="38" fontId="1" fillId="0" borderId="57" xfId="1" applyBorder="1">
      <alignment vertical="center"/>
    </xf>
    <xf numFmtId="38" fontId="1" fillId="0" borderId="58" xfId="1" applyBorder="1">
      <alignment vertical="center"/>
    </xf>
    <xf numFmtId="38" fontId="1" fillId="0" borderId="51" xfId="1" applyBorder="1" applyAlignment="1">
      <alignment horizontal="center" vertical="center"/>
    </xf>
    <xf numFmtId="38" fontId="1" fillId="0" borderId="36" xfId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1" fillId="2" borderId="56" xfId="1" applyFill="1" applyBorder="1">
      <alignment vertical="center"/>
    </xf>
    <xf numFmtId="38" fontId="1" fillId="2" borderId="31" xfId="1" applyFill="1" applyBorder="1">
      <alignment vertical="center"/>
    </xf>
    <xf numFmtId="0" fontId="1" fillId="0" borderId="6" xfId="2" applyBorder="1" applyAlignment="1">
      <alignment vertical="center"/>
    </xf>
    <xf numFmtId="38" fontId="1" fillId="2" borderId="9" xfId="1" applyFill="1" applyBorder="1">
      <alignment vertical="center"/>
    </xf>
    <xf numFmtId="38" fontId="1" fillId="2" borderId="18" xfId="1" applyFill="1" applyBorder="1">
      <alignment vertical="center"/>
    </xf>
    <xf numFmtId="38" fontId="1" fillId="2" borderId="12" xfId="1" applyFill="1" applyBorder="1">
      <alignment vertical="center"/>
    </xf>
    <xf numFmtId="0" fontId="1" fillId="0" borderId="18" xfId="2" applyBorder="1" applyAlignment="1">
      <alignment vertical="center"/>
    </xf>
    <xf numFmtId="38" fontId="0" fillId="0" borderId="36" xfId="1" applyFont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4" fillId="0" borderId="0" xfId="2" applyFont="1"/>
    <xf numFmtId="38" fontId="1" fillId="0" borderId="60" xfId="1" applyBorder="1">
      <alignment vertical="center"/>
    </xf>
    <xf numFmtId="38" fontId="1" fillId="0" borderId="61" xfId="1" applyBorder="1">
      <alignment vertical="center"/>
    </xf>
    <xf numFmtId="38" fontId="1" fillId="0" borderId="62" xfId="1" applyBorder="1">
      <alignment vertical="center"/>
    </xf>
    <xf numFmtId="38" fontId="1" fillId="0" borderId="43" xfId="1" applyBorder="1">
      <alignment vertical="center"/>
    </xf>
    <xf numFmtId="38" fontId="1" fillId="0" borderId="63" xfId="1" applyBorder="1">
      <alignment vertical="center"/>
    </xf>
    <xf numFmtId="38" fontId="1" fillId="0" borderId="64" xfId="1" applyBorder="1">
      <alignment vertical="center"/>
    </xf>
    <xf numFmtId="38" fontId="1" fillId="0" borderId="10" xfId="1" applyBorder="1">
      <alignment vertical="center"/>
    </xf>
    <xf numFmtId="38" fontId="1" fillId="0" borderId="4" xfId="1" applyBorder="1">
      <alignment vertical="center"/>
    </xf>
    <xf numFmtId="38" fontId="1" fillId="2" borderId="65" xfId="1" applyFill="1" applyBorder="1">
      <alignment vertical="center"/>
    </xf>
    <xf numFmtId="38" fontId="1" fillId="0" borderId="16" xfId="1" applyBorder="1">
      <alignment vertical="center"/>
    </xf>
    <xf numFmtId="38" fontId="1" fillId="0" borderId="24" xfId="1" applyBorder="1">
      <alignment vertical="center"/>
    </xf>
    <xf numFmtId="38" fontId="1" fillId="0" borderId="28" xfId="1" applyBorder="1">
      <alignment vertical="center"/>
    </xf>
    <xf numFmtId="38" fontId="1" fillId="0" borderId="32" xfId="1" applyBorder="1">
      <alignment vertical="center"/>
    </xf>
    <xf numFmtId="38" fontId="0" fillId="2" borderId="19" xfId="1" applyFont="1" applyFill="1" applyBorder="1" applyAlignment="1">
      <alignment horizontal="center" vertical="center"/>
    </xf>
    <xf numFmtId="38" fontId="1" fillId="2" borderId="24" xfId="1" applyFill="1" applyBorder="1">
      <alignment vertical="center"/>
    </xf>
    <xf numFmtId="38" fontId="1" fillId="2" borderId="19" xfId="1" applyFill="1" applyBorder="1">
      <alignment vertical="center"/>
    </xf>
    <xf numFmtId="0" fontId="19" fillId="0" borderId="0" xfId="2" applyFont="1"/>
    <xf numFmtId="38" fontId="0" fillId="2" borderId="65" xfId="1" applyFont="1" applyFill="1" applyBorder="1" applyAlignment="1">
      <alignment horizontal="center" vertical="center"/>
    </xf>
    <xf numFmtId="11" fontId="0" fillId="0" borderId="0" xfId="2" applyNumberFormat="1" applyFont="1"/>
    <xf numFmtId="38" fontId="0" fillId="0" borderId="3" xfId="1" applyFont="1" applyBorder="1">
      <alignment vertical="center"/>
    </xf>
    <xf numFmtId="38" fontId="1" fillId="0" borderId="69" xfId="1" applyBorder="1">
      <alignment vertical="center"/>
    </xf>
    <xf numFmtId="38" fontId="1" fillId="0" borderId="70" xfId="1" applyBorder="1">
      <alignment vertical="center"/>
    </xf>
    <xf numFmtId="38" fontId="1" fillId="0" borderId="71" xfId="1" applyBorder="1">
      <alignment vertical="center"/>
    </xf>
    <xf numFmtId="38" fontId="1" fillId="0" borderId="72" xfId="1" applyBorder="1">
      <alignment vertical="center"/>
    </xf>
    <xf numFmtId="38" fontId="0" fillId="0" borderId="72" xfId="1" quotePrefix="1" applyFont="1" applyBorder="1">
      <alignment vertical="center"/>
    </xf>
    <xf numFmtId="38" fontId="1" fillId="0" borderId="73" xfId="1" applyBorder="1">
      <alignment vertical="center"/>
    </xf>
    <xf numFmtId="38" fontId="0" fillId="0" borderId="64" xfId="1" applyFont="1" applyBorder="1" applyAlignment="1">
      <alignment horizontal="center" vertical="center"/>
    </xf>
    <xf numFmtId="38" fontId="1" fillId="2" borderId="70" xfId="1" applyFill="1" applyBorder="1">
      <alignment vertical="center"/>
    </xf>
    <xf numFmtId="0" fontId="10" fillId="0" borderId="8" xfId="2" applyFont="1" applyBorder="1" applyAlignment="1">
      <alignment horizontal="center" vertical="center" textRotation="255"/>
    </xf>
    <xf numFmtId="0" fontId="10" fillId="0" borderId="14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0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9" fillId="0" borderId="0" xfId="2" applyFont="1" applyAlignment="1">
      <alignment horizontal="right" vertical="top"/>
    </xf>
    <xf numFmtId="0" fontId="1" fillId="0" borderId="0" xfId="2" applyAlignment="1">
      <alignment horizontal="right"/>
    </xf>
    <xf numFmtId="0" fontId="9" fillId="0" borderId="1" xfId="2" applyFont="1" applyBorder="1" applyAlignment="1">
      <alignment horizontal="right"/>
    </xf>
    <xf numFmtId="0" fontId="1" fillId="0" borderId="1" xfId="2" applyBorder="1"/>
    <xf numFmtId="0" fontId="10" fillId="0" borderId="2" xfId="2" applyFont="1" applyBorder="1" applyAlignment="1">
      <alignment horizontal="center" vertical="distributed"/>
    </xf>
    <xf numFmtId="0" fontId="10" fillId="0" borderId="3" xfId="2" applyFont="1" applyBorder="1" applyAlignment="1">
      <alignment horizontal="center" vertical="distributed"/>
    </xf>
    <xf numFmtId="0" fontId="10" fillId="0" borderId="4" xfId="2" applyFont="1" applyBorder="1" applyAlignment="1">
      <alignment horizontal="center" vertical="distributed"/>
    </xf>
    <xf numFmtId="0" fontId="10" fillId="0" borderId="5" xfId="2" applyFont="1" applyBorder="1" applyAlignment="1">
      <alignment horizontal="center" vertical="distributed" textRotation="255"/>
    </xf>
    <xf numFmtId="0" fontId="10" fillId="0" borderId="11" xfId="2" applyFont="1" applyBorder="1" applyAlignment="1">
      <alignment horizontal="center" vertical="distributed" textRotation="255"/>
    </xf>
    <xf numFmtId="0" fontId="10" fillId="0" borderId="17" xfId="2" applyFont="1" applyBorder="1" applyAlignment="1">
      <alignment horizontal="center" vertical="distributed" textRotation="255"/>
    </xf>
    <xf numFmtId="0" fontId="10" fillId="0" borderId="3" xfId="2" applyFont="1" applyBorder="1" applyAlignment="1">
      <alignment horizontal="center" vertical="distributed" textRotation="255"/>
    </xf>
    <xf numFmtId="0" fontId="10" fillId="0" borderId="9" xfId="2" applyFont="1" applyBorder="1" applyAlignment="1">
      <alignment horizontal="center" vertical="distributed" textRotation="255"/>
    </xf>
    <xf numFmtId="0" fontId="10" fillId="0" borderId="15" xfId="2" applyFont="1" applyBorder="1" applyAlignment="1">
      <alignment horizontal="center" vertical="distributed" textRotation="255"/>
    </xf>
    <xf numFmtId="0" fontId="10" fillId="0" borderId="6" xfId="2" applyFont="1" applyBorder="1" applyAlignment="1">
      <alignment horizontal="center" vertical="distributed" textRotation="255"/>
    </xf>
    <xf numFmtId="0" fontId="1" fillId="0" borderId="12" xfId="2" applyBorder="1" applyAlignment="1">
      <alignment horizontal="center" vertical="distributed" textRotation="255"/>
    </xf>
    <xf numFmtId="0" fontId="1" fillId="0" borderId="18" xfId="2" applyBorder="1" applyAlignment="1">
      <alignment horizontal="center" vertical="distributed" textRotation="255"/>
    </xf>
    <xf numFmtId="0" fontId="10" fillId="2" borderId="7" xfId="2" applyFont="1" applyFill="1" applyBorder="1" applyAlignment="1">
      <alignment horizontal="center" vertical="distributed" textRotation="255"/>
    </xf>
    <xf numFmtId="0" fontId="10" fillId="2" borderId="13" xfId="2" applyFont="1" applyFill="1" applyBorder="1" applyAlignment="1">
      <alignment horizontal="center" vertical="distributed" textRotation="255"/>
    </xf>
    <xf numFmtId="0" fontId="10" fillId="2" borderId="19" xfId="2" applyFont="1" applyFill="1" applyBorder="1" applyAlignment="1">
      <alignment horizontal="center" vertical="distributed" textRotation="255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" xfId="2" applyFont="1" applyBorder="1" applyAlignment="1">
      <alignment vertical="center" textRotation="255"/>
    </xf>
    <xf numFmtId="0" fontId="10" fillId="0" borderId="8" xfId="2" applyFont="1" applyBorder="1" applyAlignment="1">
      <alignment vertical="center" textRotation="255"/>
    </xf>
    <xf numFmtId="0" fontId="10" fillId="0" borderId="14" xfId="2" applyFont="1" applyBorder="1" applyAlignment="1">
      <alignment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2" borderId="22" xfId="2" applyFont="1" applyFill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distributed"/>
    </xf>
    <xf numFmtId="0" fontId="10" fillId="0" borderId="23" xfId="2" applyFont="1" applyBorder="1" applyAlignment="1">
      <alignment horizontal="center" vertical="distributed"/>
    </xf>
    <xf numFmtId="0" fontId="10" fillId="0" borderId="24" xfId="2" applyFont="1" applyBorder="1" applyAlignment="1">
      <alignment horizontal="center" vertical="distributed"/>
    </xf>
    <xf numFmtId="0" fontId="10" fillId="0" borderId="26" xfId="2" applyFont="1" applyBorder="1" applyAlignment="1">
      <alignment horizontal="center" vertical="center" textRotation="255"/>
    </xf>
    <xf numFmtId="0" fontId="10" fillId="0" borderId="30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distributed"/>
    </xf>
    <xf numFmtId="0" fontId="10" fillId="0" borderId="10" xfId="2" applyFont="1" applyBorder="1" applyAlignment="1">
      <alignment horizontal="center" vertical="distributed"/>
    </xf>
    <xf numFmtId="0" fontId="10" fillId="0" borderId="31" xfId="2" applyFont="1" applyBorder="1" applyAlignment="1">
      <alignment horizontal="center" vertical="distributed"/>
    </xf>
    <xf numFmtId="0" fontId="10" fillId="0" borderId="32" xfId="2" applyFont="1" applyBorder="1" applyAlignment="1">
      <alignment horizontal="center" vertical="distributed"/>
    </xf>
    <xf numFmtId="0" fontId="10" fillId="0" borderId="35" xfId="2" applyFont="1" applyBorder="1" applyAlignment="1">
      <alignment horizontal="center" vertical="distributed" textRotation="255"/>
    </xf>
    <xf numFmtId="0" fontId="1" fillId="0" borderId="36" xfId="2" applyBorder="1" applyAlignment="1">
      <alignment horizontal="center" vertical="distributed"/>
    </xf>
    <xf numFmtId="0" fontId="10" fillId="0" borderId="6" xfId="2" applyFont="1" applyBorder="1" applyAlignment="1">
      <alignment vertical="distributed" textRotation="255"/>
    </xf>
    <xf numFmtId="0" fontId="1" fillId="0" borderId="12" xfId="2" applyBorder="1" applyAlignment="1">
      <alignment vertical="distributed"/>
    </xf>
    <xf numFmtId="0" fontId="1" fillId="0" borderId="12" xfId="2" applyBorder="1"/>
    <xf numFmtId="0" fontId="1" fillId="0" borderId="18" xfId="2" applyBorder="1"/>
    <xf numFmtId="0" fontId="10" fillId="2" borderId="20" xfId="2" applyFont="1" applyFill="1" applyBorder="1" applyAlignment="1">
      <alignment horizontal="center" vertical="distributed" textRotation="255"/>
    </xf>
    <xf numFmtId="0" fontId="1" fillId="2" borderId="21" xfId="2" applyFill="1" applyBorder="1"/>
    <xf numFmtId="0" fontId="1" fillId="2" borderId="37" xfId="2" applyFill="1" applyBorder="1"/>
    <xf numFmtId="0" fontId="10" fillId="0" borderId="12" xfId="2" applyFont="1" applyBorder="1" applyAlignment="1">
      <alignment horizontal="center" vertical="distributed" textRotation="255"/>
    </xf>
    <xf numFmtId="0" fontId="10" fillId="0" borderId="18" xfId="2" applyFont="1" applyBorder="1" applyAlignment="1">
      <alignment horizontal="center" vertical="distributed" textRotation="255"/>
    </xf>
    <xf numFmtId="0" fontId="10" fillId="0" borderId="2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distributed"/>
    </xf>
    <xf numFmtId="0" fontId="10" fillId="0" borderId="16" xfId="2" applyFont="1" applyBorder="1" applyAlignment="1">
      <alignment horizontal="center" vertical="distributed"/>
    </xf>
    <xf numFmtId="0" fontId="1" fillId="0" borderId="36" xfId="2" applyBorder="1"/>
    <xf numFmtId="0" fontId="1" fillId="0" borderId="46" xfId="2" applyBorder="1"/>
    <xf numFmtId="0" fontId="10" fillId="0" borderId="39" xfId="2" applyFont="1" applyBorder="1" applyAlignment="1">
      <alignment horizontal="center" vertical="distributed" textRotation="255"/>
    </xf>
    <xf numFmtId="0" fontId="1" fillId="0" borderId="41" xfId="2" applyBorder="1"/>
    <xf numFmtId="0" fontId="1" fillId="0" borderId="47" xfId="2" applyBorder="1"/>
    <xf numFmtId="0" fontId="10" fillId="0" borderId="44" xfId="2" applyFont="1" applyBorder="1" applyAlignment="1">
      <alignment horizontal="center" vertical="distributed" textRotation="255"/>
    </xf>
    <xf numFmtId="0" fontId="10" fillId="0" borderId="45" xfId="2" applyFont="1" applyBorder="1" applyAlignment="1">
      <alignment horizontal="center" vertical="distributed" textRotation="255"/>
    </xf>
    <xf numFmtId="0" fontId="10" fillId="0" borderId="48" xfId="2" applyFont="1" applyBorder="1" applyAlignment="1">
      <alignment horizontal="center" vertical="distributed" textRotation="255"/>
    </xf>
    <xf numFmtId="0" fontId="10" fillId="0" borderId="38" xfId="2" applyFont="1" applyBorder="1" applyAlignment="1">
      <alignment horizontal="center" vertical="distributed" textRotation="255"/>
    </xf>
    <xf numFmtId="0" fontId="1" fillId="0" borderId="51" xfId="2" applyBorder="1" applyAlignment="1">
      <alignment horizontal="center" vertical="distributed"/>
    </xf>
    <xf numFmtId="0" fontId="1" fillId="0" borderId="59" xfId="2" applyBorder="1" applyAlignment="1">
      <alignment horizontal="center" vertical="distributed"/>
    </xf>
    <xf numFmtId="0" fontId="10" fillId="2" borderId="6" xfId="2" applyFont="1" applyFill="1" applyBorder="1" applyAlignment="1">
      <alignment horizontal="center" vertical="distributed" textRotation="255"/>
    </xf>
    <xf numFmtId="0" fontId="1" fillId="2" borderId="12" xfId="2" applyFill="1" applyBorder="1"/>
    <xf numFmtId="0" fontId="1" fillId="2" borderId="18" xfId="2" applyFill="1" applyBorder="1"/>
    <xf numFmtId="0" fontId="1" fillId="0" borderId="46" xfId="2" applyBorder="1" applyAlignment="1">
      <alignment horizontal="center" vertical="distributed"/>
    </xf>
    <xf numFmtId="0" fontId="1" fillId="0" borderId="18" xfId="2" applyBorder="1" applyAlignment="1">
      <alignment vertical="distributed"/>
    </xf>
    <xf numFmtId="0" fontId="10" fillId="0" borderId="66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" fillId="0" borderId="45" xfId="2" applyBorder="1"/>
    <xf numFmtId="0" fontId="10" fillId="0" borderId="6" xfId="2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コピー ～ 市町村 管轄 郡別☆" xfId="2" xr:uid="{10C0DF6E-462C-41C7-9AF9-4267E0D52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2" name="Picture 3" descr="BD10263_">
          <a:extLst>
            <a:ext uri="{FF2B5EF4-FFF2-40B4-BE49-F238E27FC236}">
              <a16:creationId xmlns:a16="http://schemas.microsoft.com/office/drawing/2014/main" id="{9C61831E-B074-4FE0-8229-7082BE76A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534500A1-8EFA-432F-A3D7-D542D971AC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161925</xdr:colOff>
      <xdr:row>2</xdr:row>
      <xdr:rowOff>85725</xdr:rowOff>
    </xdr:to>
    <xdr:pic>
      <xdr:nvPicPr>
        <xdr:cNvPr id="4" name="Picture 3" descr="BD10263_">
          <a:extLst>
            <a:ext uri="{FF2B5EF4-FFF2-40B4-BE49-F238E27FC236}">
              <a16:creationId xmlns:a16="http://schemas.microsoft.com/office/drawing/2014/main" id="{13008A3F-058B-4D83-A8C9-5B6259E1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0</xdr:row>
      <xdr:rowOff>180975</xdr:rowOff>
    </xdr:from>
    <xdr:to>
      <xdr:col>5</xdr:col>
      <xdr:colOff>390525</xdr:colOff>
      <xdr:row>2</xdr:row>
      <xdr:rowOff>114300</xdr:rowOff>
    </xdr:to>
    <xdr:sp macro="" textlink="">
      <xdr:nvSpPr>
        <xdr:cNvPr id="5" name="WordArt 3">
          <a:extLst>
            <a:ext uri="{FF2B5EF4-FFF2-40B4-BE49-F238E27FC236}">
              <a16:creationId xmlns:a16="http://schemas.microsoft.com/office/drawing/2014/main" id="{474B9463-1F3B-44C5-945F-5D130067C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85800" y="180975"/>
          <a:ext cx="267652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青森県の保有車両数状況</a:t>
          </a:r>
          <a:r>
            <a:rPr lang="en-US" altLang="ja-JP" sz="3600" i="1" kern="10" spc="0">
              <a:ln w="9525">
                <a:noFill/>
                <a:round/>
                <a:headEnd/>
                <a:tailEnd/>
              </a:ln>
              <a:solidFill>
                <a:srgbClr val="0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ＭＳ Ｐゴシック"/>
              <a:ea typeface="ＭＳ Ｐゴシック"/>
            </a:rPr>
            <a:t>(Ⅲ)</a:t>
          </a:r>
          <a:endParaRPr lang="ja-JP" altLang="en-US" sz="3600" i="1" kern="10" spc="0">
            <a:ln w="9525">
              <a:noFill/>
              <a:round/>
              <a:headEnd/>
              <a:tailEnd/>
            </a:ln>
            <a:solidFill>
              <a:srgbClr val="0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CD374-B017-4A23-849F-B11A4E353D73}">
  <sheetPr>
    <tabColor rgb="FF2CEAF4"/>
    <pageSetUpPr fitToPage="1"/>
  </sheetPr>
  <dimension ref="A1:O56"/>
  <sheetViews>
    <sheetView tabSelected="1"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8.75" style="1" customWidth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B4" s="2"/>
      <c r="C4" s="2"/>
      <c r="D4" s="2"/>
      <c r="E4" s="2"/>
      <c r="F4" s="2"/>
      <c r="G4" s="3"/>
    </row>
    <row r="5" spans="1:15" ht="15" customHeight="1" x14ac:dyDescent="0.15">
      <c r="A5" s="4" t="s">
        <v>0</v>
      </c>
      <c r="B5" s="5"/>
      <c r="C5" s="6"/>
      <c r="D5" s="6"/>
      <c r="E5" s="6"/>
      <c r="M5" s="124" t="s">
        <v>1</v>
      </c>
      <c r="N5" s="125"/>
      <c r="O5" s="125"/>
    </row>
    <row r="6" spans="1:15" ht="15" customHeight="1" thickBot="1" x14ac:dyDescent="0.2">
      <c r="M6" s="126" t="s">
        <v>2</v>
      </c>
      <c r="N6" s="127"/>
      <c r="O6" s="127"/>
    </row>
    <row r="7" spans="1:15" ht="48" customHeight="1" x14ac:dyDescent="0.15">
      <c r="A7" s="128" t="s">
        <v>3</v>
      </c>
      <c r="B7" s="129"/>
      <c r="C7" s="130"/>
      <c r="D7" s="131" t="s">
        <v>4</v>
      </c>
      <c r="E7" s="134" t="s">
        <v>5</v>
      </c>
      <c r="F7" s="134" t="s">
        <v>6</v>
      </c>
      <c r="G7" s="134" t="s">
        <v>7</v>
      </c>
      <c r="H7" s="134" t="s">
        <v>8</v>
      </c>
      <c r="I7" s="137" t="s">
        <v>9</v>
      </c>
      <c r="J7" s="137" t="s">
        <v>10</v>
      </c>
      <c r="K7" s="134" t="s">
        <v>11</v>
      </c>
      <c r="L7" s="134" t="s">
        <v>12</v>
      </c>
      <c r="M7" s="134" t="s">
        <v>13</v>
      </c>
      <c r="N7" s="134" t="s">
        <v>14</v>
      </c>
      <c r="O7" s="140" t="s">
        <v>15</v>
      </c>
    </row>
    <row r="8" spans="1:15" ht="13.5" customHeight="1" x14ac:dyDescent="0.15">
      <c r="A8" s="118" t="s">
        <v>16</v>
      </c>
      <c r="B8" s="120" t="s">
        <v>17</v>
      </c>
      <c r="C8" s="122" t="s">
        <v>18</v>
      </c>
      <c r="D8" s="132"/>
      <c r="E8" s="135"/>
      <c r="F8" s="135"/>
      <c r="G8" s="135"/>
      <c r="H8" s="135"/>
      <c r="I8" s="138"/>
      <c r="J8" s="138"/>
      <c r="K8" s="135"/>
      <c r="L8" s="135"/>
      <c r="M8" s="135"/>
      <c r="N8" s="135"/>
      <c r="O8" s="141"/>
    </row>
    <row r="9" spans="1:15" x14ac:dyDescent="0.15">
      <c r="A9" s="118"/>
      <c r="B9" s="120"/>
      <c r="C9" s="122"/>
      <c r="D9" s="132"/>
      <c r="E9" s="135"/>
      <c r="F9" s="135"/>
      <c r="G9" s="135"/>
      <c r="H9" s="135"/>
      <c r="I9" s="138"/>
      <c r="J9" s="138"/>
      <c r="K9" s="135"/>
      <c r="L9" s="135"/>
      <c r="M9" s="135"/>
      <c r="N9" s="135"/>
      <c r="O9" s="141"/>
    </row>
    <row r="10" spans="1:15" ht="18.75" customHeight="1" thickBot="1" x14ac:dyDescent="0.2">
      <c r="A10" s="119"/>
      <c r="B10" s="121"/>
      <c r="C10" s="123"/>
      <c r="D10" s="133"/>
      <c r="E10" s="136"/>
      <c r="F10" s="136"/>
      <c r="G10" s="136"/>
      <c r="H10" s="136"/>
      <c r="I10" s="139"/>
      <c r="J10" s="139"/>
      <c r="K10" s="136"/>
      <c r="L10" s="136"/>
      <c r="M10" s="136"/>
      <c r="N10" s="136"/>
      <c r="O10" s="142"/>
    </row>
    <row r="11" spans="1:15" ht="21" customHeight="1" x14ac:dyDescent="0.15">
      <c r="A11" s="149" t="s">
        <v>19</v>
      </c>
      <c r="B11" s="152" t="s">
        <v>20</v>
      </c>
      <c r="C11" s="7" t="s">
        <v>21</v>
      </c>
      <c r="D11" s="8">
        <v>4315</v>
      </c>
      <c r="E11" s="9">
        <v>2735</v>
      </c>
      <c r="F11" s="9">
        <v>582</v>
      </c>
      <c r="G11" s="9">
        <v>1166</v>
      </c>
      <c r="H11" s="9">
        <v>1067</v>
      </c>
      <c r="I11" s="9">
        <v>992</v>
      </c>
      <c r="J11" s="9">
        <v>621</v>
      </c>
      <c r="K11" s="9">
        <v>3608</v>
      </c>
      <c r="L11" s="9">
        <v>1897</v>
      </c>
      <c r="M11" s="9">
        <v>771</v>
      </c>
      <c r="N11" s="9">
        <v>16</v>
      </c>
      <c r="O11" s="10">
        <f t="shared" ref="O11:O56" si="0">D11+E11+F11+G11+H11+I11+J11+K11+L11+M11</f>
        <v>17754</v>
      </c>
    </row>
    <row r="12" spans="1:15" ht="21" customHeight="1" x14ac:dyDescent="0.15">
      <c r="A12" s="150"/>
      <c r="B12" s="120"/>
      <c r="C12" s="11" t="s">
        <v>22</v>
      </c>
      <c r="D12" s="12">
        <v>2300</v>
      </c>
      <c r="E12" s="13">
        <v>935</v>
      </c>
      <c r="F12" s="13">
        <v>252</v>
      </c>
      <c r="G12" s="13">
        <v>231</v>
      </c>
      <c r="H12" s="13">
        <v>200</v>
      </c>
      <c r="I12" s="13">
        <v>171</v>
      </c>
      <c r="J12" s="13">
        <v>106</v>
      </c>
      <c r="K12" s="13">
        <v>2255</v>
      </c>
      <c r="L12" s="13">
        <v>371</v>
      </c>
      <c r="M12" s="13">
        <v>76</v>
      </c>
      <c r="N12" s="13">
        <v>0</v>
      </c>
      <c r="O12" s="14">
        <f t="shared" si="0"/>
        <v>6897</v>
      </c>
    </row>
    <row r="13" spans="1:15" ht="21" customHeight="1" x14ac:dyDescent="0.15">
      <c r="A13" s="150"/>
      <c r="B13" s="120"/>
      <c r="C13" s="11" t="s">
        <v>23</v>
      </c>
      <c r="D13" s="12">
        <f t="shared" ref="D13:M13" si="1">SUM(D11:D12)</f>
        <v>6615</v>
      </c>
      <c r="E13" s="12">
        <f t="shared" si="1"/>
        <v>3670</v>
      </c>
      <c r="F13" s="12">
        <f t="shared" si="1"/>
        <v>834</v>
      </c>
      <c r="G13" s="12">
        <f>SUM(G11:G12)</f>
        <v>1397</v>
      </c>
      <c r="H13" s="12">
        <f t="shared" si="1"/>
        <v>1267</v>
      </c>
      <c r="I13" s="12">
        <f>SUM(I11:I12)</f>
        <v>1163</v>
      </c>
      <c r="J13" s="12">
        <f>SUM(J11:J12)</f>
        <v>727</v>
      </c>
      <c r="K13" s="12">
        <f t="shared" si="1"/>
        <v>5863</v>
      </c>
      <c r="L13" s="12">
        <f>SUM(L11:L12)</f>
        <v>2268</v>
      </c>
      <c r="M13" s="12">
        <f t="shared" si="1"/>
        <v>847</v>
      </c>
      <c r="N13" s="12">
        <f>SUM(N11:N12)</f>
        <v>16</v>
      </c>
      <c r="O13" s="14">
        <f t="shared" si="0"/>
        <v>24651</v>
      </c>
    </row>
    <row r="14" spans="1:15" ht="21" customHeight="1" x14ac:dyDescent="0.15">
      <c r="A14" s="150"/>
      <c r="B14" s="120" t="s">
        <v>24</v>
      </c>
      <c r="C14" s="11" t="s">
        <v>21</v>
      </c>
      <c r="D14" s="12">
        <v>8286</v>
      </c>
      <c r="E14" s="13">
        <v>5937</v>
      </c>
      <c r="F14" s="13">
        <v>1197</v>
      </c>
      <c r="G14" s="13">
        <v>1909</v>
      </c>
      <c r="H14" s="13">
        <v>1433</v>
      </c>
      <c r="I14" s="13">
        <v>1727</v>
      </c>
      <c r="J14" s="13">
        <v>1137</v>
      </c>
      <c r="K14" s="13">
        <v>7858</v>
      </c>
      <c r="L14" s="13">
        <v>3079</v>
      </c>
      <c r="M14" s="13">
        <v>1098</v>
      </c>
      <c r="N14" s="13">
        <v>17</v>
      </c>
      <c r="O14" s="14">
        <f t="shared" si="0"/>
        <v>33661</v>
      </c>
    </row>
    <row r="15" spans="1:15" ht="21" customHeight="1" x14ac:dyDescent="0.15">
      <c r="A15" s="150"/>
      <c r="B15" s="120"/>
      <c r="C15" s="11" t="s">
        <v>22</v>
      </c>
      <c r="D15" s="12">
        <v>170</v>
      </c>
      <c r="E15" s="13">
        <v>103</v>
      </c>
      <c r="F15" s="13">
        <v>12</v>
      </c>
      <c r="G15" s="13">
        <v>11</v>
      </c>
      <c r="H15" s="13">
        <v>24</v>
      </c>
      <c r="I15" s="13">
        <v>8</v>
      </c>
      <c r="J15" s="13">
        <v>16</v>
      </c>
      <c r="K15" s="13">
        <v>124</v>
      </c>
      <c r="L15" s="13">
        <v>20</v>
      </c>
      <c r="M15" s="13">
        <v>14</v>
      </c>
      <c r="N15" s="13">
        <v>0</v>
      </c>
      <c r="O15" s="14">
        <f t="shared" si="0"/>
        <v>502</v>
      </c>
    </row>
    <row r="16" spans="1:15" ht="21" customHeight="1" x14ac:dyDescent="0.15">
      <c r="A16" s="150"/>
      <c r="B16" s="120"/>
      <c r="C16" s="11" t="s">
        <v>23</v>
      </c>
      <c r="D16" s="12">
        <f t="shared" ref="D16:N16" si="2">SUM(D14:D15)</f>
        <v>8456</v>
      </c>
      <c r="E16" s="12">
        <f t="shared" si="2"/>
        <v>6040</v>
      </c>
      <c r="F16" s="12">
        <f t="shared" si="2"/>
        <v>1209</v>
      </c>
      <c r="G16" s="12">
        <f t="shared" si="2"/>
        <v>1920</v>
      </c>
      <c r="H16" s="12">
        <f t="shared" si="2"/>
        <v>1457</v>
      </c>
      <c r="I16" s="12">
        <f t="shared" si="2"/>
        <v>1735</v>
      </c>
      <c r="J16" s="12">
        <f t="shared" si="2"/>
        <v>1153</v>
      </c>
      <c r="K16" s="12">
        <f t="shared" si="2"/>
        <v>7982</v>
      </c>
      <c r="L16" s="12">
        <f t="shared" si="2"/>
        <v>3099</v>
      </c>
      <c r="M16" s="12">
        <f t="shared" si="2"/>
        <v>1112</v>
      </c>
      <c r="N16" s="12">
        <f t="shared" si="2"/>
        <v>17</v>
      </c>
      <c r="O16" s="14">
        <f t="shared" si="0"/>
        <v>34163</v>
      </c>
    </row>
    <row r="17" spans="1:15" ht="21" customHeight="1" x14ac:dyDescent="0.15">
      <c r="A17" s="150"/>
      <c r="B17" s="120" t="s">
        <v>25</v>
      </c>
      <c r="C17" s="11" t="s">
        <v>21</v>
      </c>
      <c r="D17" s="12">
        <v>20</v>
      </c>
      <c r="E17" s="13">
        <v>44</v>
      </c>
      <c r="F17" s="13">
        <v>4</v>
      </c>
      <c r="G17" s="13">
        <v>10</v>
      </c>
      <c r="H17" s="13">
        <v>13</v>
      </c>
      <c r="I17" s="13">
        <v>2</v>
      </c>
      <c r="J17" s="13">
        <v>2</v>
      </c>
      <c r="K17" s="13">
        <v>21</v>
      </c>
      <c r="L17" s="13">
        <v>18</v>
      </c>
      <c r="M17" s="13">
        <v>8</v>
      </c>
      <c r="N17" s="13">
        <v>1</v>
      </c>
      <c r="O17" s="14">
        <f t="shared" si="0"/>
        <v>142</v>
      </c>
    </row>
    <row r="18" spans="1:15" ht="21" customHeight="1" x14ac:dyDescent="0.15">
      <c r="A18" s="150"/>
      <c r="B18" s="120"/>
      <c r="C18" s="11" t="s">
        <v>22</v>
      </c>
      <c r="D18" s="12">
        <v>162</v>
      </c>
      <c r="E18" s="13">
        <v>60</v>
      </c>
      <c r="F18" s="13">
        <v>16</v>
      </c>
      <c r="G18" s="13">
        <v>15</v>
      </c>
      <c r="H18" s="13">
        <v>5</v>
      </c>
      <c r="I18" s="13">
        <v>10</v>
      </c>
      <c r="J18" s="13">
        <v>3</v>
      </c>
      <c r="K18" s="13">
        <v>459</v>
      </c>
      <c r="L18" s="13">
        <v>49</v>
      </c>
      <c r="M18" s="13">
        <v>0</v>
      </c>
      <c r="N18" s="13">
        <v>0</v>
      </c>
      <c r="O18" s="14">
        <f t="shared" si="0"/>
        <v>779</v>
      </c>
    </row>
    <row r="19" spans="1:15" ht="21" customHeight="1" x14ac:dyDescent="0.15">
      <c r="A19" s="150"/>
      <c r="B19" s="120"/>
      <c r="C19" s="11" t="s">
        <v>23</v>
      </c>
      <c r="D19" s="12">
        <f t="shared" ref="D19:N19" si="3">SUM(D17:D18)</f>
        <v>182</v>
      </c>
      <c r="E19" s="12">
        <f t="shared" si="3"/>
        <v>104</v>
      </c>
      <c r="F19" s="12">
        <f>SUM(F17:F18)</f>
        <v>20</v>
      </c>
      <c r="G19" s="12">
        <f t="shared" si="3"/>
        <v>25</v>
      </c>
      <c r="H19" s="12">
        <f t="shared" si="3"/>
        <v>18</v>
      </c>
      <c r="I19" s="12">
        <f t="shared" si="3"/>
        <v>12</v>
      </c>
      <c r="J19" s="12">
        <f t="shared" si="3"/>
        <v>5</v>
      </c>
      <c r="K19" s="12">
        <f t="shared" si="3"/>
        <v>480</v>
      </c>
      <c r="L19" s="12">
        <f t="shared" si="3"/>
        <v>67</v>
      </c>
      <c r="M19" s="12">
        <f t="shared" si="3"/>
        <v>8</v>
      </c>
      <c r="N19" s="12">
        <f t="shared" si="3"/>
        <v>1</v>
      </c>
      <c r="O19" s="14">
        <f t="shared" si="0"/>
        <v>921</v>
      </c>
    </row>
    <row r="20" spans="1:15" ht="21" customHeight="1" x14ac:dyDescent="0.15">
      <c r="A20" s="150"/>
      <c r="B20" s="120" t="s">
        <v>26</v>
      </c>
      <c r="C20" s="11" t="s">
        <v>21</v>
      </c>
      <c r="D20" s="12">
        <f>SUM(D11,D14,D17)</f>
        <v>12621</v>
      </c>
      <c r="E20" s="12">
        <f>SUM(E11,E14,E17)</f>
        <v>8716</v>
      </c>
      <c r="F20" s="12">
        <f>SUM(F11,F14,F17)</f>
        <v>1783</v>
      </c>
      <c r="G20" s="12">
        <f t="shared" ref="F20:N21" si="4">SUM(G11,G14,G17)</f>
        <v>3085</v>
      </c>
      <c r="H20" s="12">
        <f t="shared" si="4"/>
        <v>2513</v>
      </c>
      <c r="I20" s="12">
        <f t="shared" si="4"/>
        <v>2721</v>
      </c>
      <c r="J20" s="12">
        <f t="shared" si="4"/>
        <v>1760</v>
      </c>
      <c r="K20" s="12">
        <f t="shared" si="4"/>
        <v>11487</v>
      </c>
      <c r="L20" s="12">
        <f t="shared" si="4"/>
        <v>4994</v>
      </c>
      <c r="M20" s="12">
        <f t="shared" si="4"/>
        <v>1877</v>
      </c>
      <c r="N20" s="12">
        <f>SUM(N11,N14,N17)</f>
        <v>34</v>
      </c>
      <c r="O20" s="14">
        <f t="shared" si="0"/>
        <v>51557</v>
      </c>
    </row>
    <row r="21" spans="1:15" ht="21" customHeight="1" x14ac:dyDescent="0.15">
      <c r="A21" s="150"/>
      <c r="B21" s="120"/>
      <c r="C21" s="11" t="s">
        <v>22</v>
      </c>
      <c r="D21" s="12">
        <f>SUM(D12,D15,D18)</f>
        <v>2632</v>
      </c>
      <c r="E21" s="12">
        <f>SUM(E12,E15,E18)</f>
        <v>1098</v>
      </c>
      <c r="F21" s="12">
        <f t="shared" si="4"/>
        <v>280</v>
      </c>
      <c r="G21" s="12">
        <f t="shared" si="4"/>
        <v>257</v>
      </c>
      <c r="H21" s="12">
        <f t="shared" si="4"/>
        <v>229</v>
      </c>
      <c r="I21" s="12">
        <f t="shared" si="4"/>
        <v>189</v>
      </c>
      <c r="J21" s="12">
        <f t="shared" si="4"/>
        <v>125</v>
      </c>
      <c r="K21" s="12">
        <f t="shared" si="4"/>
        <v>2838</v>
      </c>
      <c r="L21" s="12">
        <f t="shared" si="4"/>
        <v>440</v>
      </c>
      <c r="M21" s="12">
        <f t="shared" si="4"/>
        <v>90</v>
      </c>
      <c r="N21" s="12">
        <f t="shared" si="4"/>
        <v>0</v>
      </c>
      <c r="O21" s="14">
        <f t="shared" si="0"/>
        <v>8178</v>
      </c>
    </row>
    <row r="22" spans="1:15" ht="21" customHeight="1" thickBot="1" x14ac:dyDescent="0.2">
      <c r="A22" s="151"/>
      <c r="B22" s="121"/>
      <c r="C22" s="15" t="s">
        <v>23</v>
      </c>
      <c r="D22" s="16">
        <f>SUM(D20:D21)</f>
        <v>15253</v>
      </c>
      <c r="E22" s="16">
        <f>SUM(E20:E21)</f>
        <v>9814</v>
      </c>
      <c r="F22" s="16">
        <f t="shared" ref="F22:N22" si="5">SUM(F20:F21)</f>
        <v>2063</v>
      </c>
      <c r="G22" s="16">
        <f t="shared" si="5"/>
        <v>3342</v>
      </c>
      <c r="H22" s="16">
        <f t="shared" si="5"/>
        <v>2742</v>
      </c>
      <c r="I22" s="16">
        <f t="shared" si="5"/>
        <v>2910</v>
      </c>
      <c r="J22" s="16">
        <f t="shared" si="5"/>
        <v>1885</v>
      </c>
      <c r="K22" s="16">
        <f t="shared" si="5"/>
        <v>14325</v>
      </c>
      <c r="L22" s="16">
        <f t="shared" si="5"/>
        <v>5434</v>
      </c>
      <c r="M22" s="16">
        <f t="shared" si="5"/>
        <v>1967</v>
      </c>
      <c r="N22" s="16">
        <f t="shared" si="5"/>
        <v>34</v>
      </c>
      <c r="O22" s="17">
        <f t="shared" si="0"/>
        <v>59735</v>
      </c>
    </row>
    <row r="23" spans="1:15" ht="21" customHeight="1" x14ac:dyDescent="0.15">
      <c r="A23" s="149" t="s">
        <v>27</v>
      </c>
      <c r="B23" s="152" t="s">
        <v>20</v>
      </c>
      <c r="C23" s="7" t="s">
        <v>21</v>
      </c>
      <c r="D23" s="8">
        <v>55</v>
      </c>
      <c r="E23" s="9">
        <v>23</v>
      </c>
      <c r="F23" s="9">
        <v>3</v>
      </c>
      <c r="G23" s="9">
        <v>5</v>
      </c>
      <c r="H23" s="9">
        <v>10</v>
      </c>
      <c r="I23" s="9">
        <v>21</v>
      </c>
      <c r="J23" s="9">
        <v>7</v>
      </c>
      <c r="K23" s="9">
        <v>56</v>
      </c>
      <c r="L23" s="9">
        <v>4</v>
      </c>
      <c r="M23" s="9">
        <v>8</v>
      </c>
      <c r="N23" s="9">
        <v>0</v>
      </c>
      <c r="O23" s="10">
        <f t="shared" si="0"/>
        <v>192</v>
      </c>
    </row>
    <row r="24" spans="1:15" ht="21" customHeight="1" x14ac:dyDescent="0.15">
      <c r="A24" s="150"/>
      <c r="B24" s="120"/>
      <c r="C24" s="11" t="s">
        <v>22</v>
      </c>
      <c r="D24" s="12">
        <v>298</v>
      </c>
      <c r="E24" s="13">
        <v>126</v>
      </c>
      <c r="F24" s="13">
        <v>18</v>
      </c>
      <c r="G24" s="13">
        <v>57</v>
      </c>
      <c r="H24" s="13">
        <v>64</v>
      </c>
      <c r="I24" s="13">
        <v>17</v>
      </c>
      <c r="J24" s="13">
        <v>0</v>
      </c>
      <c r="K24" s="13">
        <v>235</v>
      </c>
      <c r="L24" s="13">
        <v>89</v>
      </c>
      <c r="M24" s="13">
        <v>37</v>
      </c>
      <c r="N24" s="13">
        <v>0</v>
      </c>
      <c r="O24" s="14">
        <f t="shared" si="0"/>
        <v>941</v>
      </c>
    </row>
    <row r="25" spans="1:15" ht="21" customHeight="1" x14ac:dyDescent="0.15">
      <c r="A25" s="150"/>
      <c r="B25" s="120"/>
      <c r="C25" s="11" t="s">
        <v>23</v>
      </c>
      <c r="D25" s="12">
        <f t="shared" ref="D25:N25" si="6">SUM(D23:D24)</f>
        <v>353</v>
      </c>
      <c r="E25" s="12">
        <f t="shared" si="6"/>
        <v>149</v>
      </c>
      <c r="F25" s="12">
        <f t="shared" si="6"/>
        <v>21</v>
      </c>
      <c r="G25" s="12">
        <f t="shared" si="6"/>
        <v>62</v>
      </c>
      <c r="H25" s="12">
        <f t="shared" si="6"/>
        <v>74</v>
      </c>
      <c r="I25" s="12">
        <f t="shared" si="6"/>
        <v>38</v>
      </c>
      <c r="J25" s="12">
        <f t="shared" si="6"/>
        <v>7</v>
      </c>
      <c r="K25" s="12">
        <f t="shared" si="6"/>
        <v>291</v>
      </c>
      <c r="L25" s="12">
        <f t="shared" si="6"/>
        <v>93</v>
      </c>
      <c r="M25" s="12">
        <f t="shared" si="6"/>
        <v>45</v>
      </c>
      <c r="N25" s="12">
        <f t="shared" si="6"/>
        <v>0</v>
      </c>
      <c r="O25" s="14">
        <f t="shared" si="0"/>
        <v>1133</v>
      </c>
    </row>
    <row r="26" spans="1:15" ht="21" customHeight="1" x14ac:dyDescent="0.15">
      <c r="A26" s="150"/>
      <c r="B26" s="120" t="s">
        <v>24</v>
      </c>
      <c r="C26" s="11" t="s">
        <v>21</v>
      </c>
      <c r="D26" s="12">
        <v>266</v>
      </c>
      <c r="E26" s="13">
        <v>193</v>
      </c>
      <c r="F26" s="13">
        <v>24</v>
      </c>
      <c r="G26" s="13">
        <v>74</v>
      </c>
      <c r="H26" s="13">
        <v>89</v>
      </c>
      <c r="I26" s="13">
        <v>46</v>
      </c>
      <c r="J26" s="13">
        <v>33</v>
      </c>
      <c r="K26" s="13">
        <v>240</v>
      </c>
      <c r="L26" s="13">
        <v>75</v>
      </c>
      <c r="M26" s="13">
        <v>77</v>
      </c>
      <c r="N26" s="13">
        <v>0</v>
      </c>
      <c r="O26" s="14">
        <f t="shared" si="0"/>
        <v>1117</v>
      </c>
    </row>
    <row r="27" spans="1:15" ht="21" customHeight="1" x14ac:dyDescent="0.15">
      <c r="A27" s="150"/>
      <c r="B27" s="120"/>
      <c r="C27" s="11" t="s">
        <v>22</v>
      </c>
      <c r="D27" s="12">
        <v>57</v>
      </c>
      <c r="E27" s="13">
        <v>50</v>
      </c>
      <c r="F27" s="13">
        <v>17</v>
      </c>
      <c r="G27" s="13">
        <v>21</v>
      </c>
      <c r="H27" s="13">
        <v>17</v>
      </c>
      <c r="I27" s="13">
        <v>5</v>
      </c>
      <c r="J27" s="13">
        <v>0</v>
      </c>
      <c r="K27" s="13">
        <v>23</v>
      </c>
      <c r="L27" s="13">
        <v>7</v>
      </c>
      <c r="M27" s="13">
        <v>10</v>
      </c>
      <c r="N27" s="13">
        <v>0</v>
      </c>
      <c r="O27" s="14">
        <f t="shared" si="0"/>
        <v>207</v>
      </c>
    </row>
    <row r="28" spans="1:15" ht="21" customHeight="1" x14ac:dyDescent="0.15">
      <c r="A28" s="150"/>
      <c r="B28" s="120"/>
      <c r="C28" s="11" t="s">
        <v>23</v>
      </c>
      <c r="D28" s="12">
        <f>SUM(D26:D27)</f>
        <v>323</v>
      </c>
      <c r="E28" s="12">
        <f t="shared" ref="E28:N28" si="7">SUM(E26:E27)</f>
        <v>243</v>
      </c>
      <c r="F28" s="12">
        <f t="shared" si="7"/>
        <v>41</v>
      </c>
      <c r="G28" s="12">
        <f t="shared" si="7"/>
        <v>95</v>
      </c>
      <c r="H28" s="12">
        <f t="shared" si="7"/>
        <v>106</v>
      </c>
      <c r="I28" s="12">
        <f t="shared" si="7"/>
        <v>51</v>
      </c>
      <c r="J28" s="12">
        <f t="shared" si="7"/>
        <v>33</v>
      </c>
      <c r="K28" s="12">
        <f t="shared" si="7"/>
        <v>263</v>
      </c>
      <c r="L28" s="12">
        <f t="shared" si="7"/>
        <v>82</v>
      </c>
      <c r="M28" s="12">
        <f t="shared" si="7"/>
        <v>87</v>
      </c>
      <c r="N28" s="12">
        <f t="shared" si="7"/>
        <v>0</v>
      </c>
      <c r="O28" s="14">
        <f t="shared" si="0"/>
        <v>1324</v>
      </c>
    </row>
    <row r="29" spans="1:15" ht="21" customHeight="1" x14ac:dyDescent="0.15">
      <c r="A29" s="150"/>
      <c r="B29" s="120" t="s">
        <v>26</v>
      </c>
      <c r="C29" s="11" t="s">
        <v>21</v>
      </c>
      <c r="D29" s="12">
        <f>SUM(D23,D26)</f>
        <v>321</v>
      </c>
      <c r="E29" s="12">
        <f>SUM(E23,E26)</f>
        <v>216</v>
      </c>
      <c r="F29" s="12">
        <f t="shared" ref="E29:N30" si="8">SUM(F23,F26)</f>
        <v>27</v>
      </c>
      <c r="G29" s="12">
        <f t="shared" si="8"/>
        <v>79</v>
      </c>
      <c r="H29" s="12">
        <f>SUM(H23,H26)</f>
        <v>99</v>
      </c>
      <c r="I29" s="12">
        <f t="shared" si="8"/>
        <v>67</v>
      </c>
      <c r="J29" s="12">
        <f t="shared" si="8"/>
        <v>40</v>
      </c>
      <c r="K29" s="12">
        <f t="shared" si="8"/>
        <v>296</v>
      </c>
      <c r="L29" s="12">
        <f t="shared" si="8"/>
        <v>79</v>
      </c>
      <c r="M29" s="12">
        <f>SUM(M23,M26)</f>
        <v>85</v>
      </c>
      <c r="N29" s="12">
        <f t="shared" si="8"/>
        <v>0</v>
      </c>
      <c r="O29" s="14">
        <f t="shared" si="0"/>
        <v>1309</v>
      </c>
    </row>
    <row r="30" spans="1:15" ht="21" customHeight="1" x14ac:dyDescent="0.15">
      <c r="A30" s="150"/>
      <c r="B30" s="120"/>
      <c r="C30" s="11" t="s">
        <v>22</v>
      </c>
      <c r="D30" s="12">
        <f>SUM(D24,D27)</f>
        <v>355</v>
      </c>
      <c r="E30" s="12">
        <f t="shared" si="8"/>
        <v>176</v>
      </c>
      <c r="F30" s="12">
        <f t="shared" si="8"/>
        <v>35</v>
      </c>
      <c r="G30" s="12">
        <f t="shared" si="8"/>
        <v>78</v>
      </c>
      <c r="H30" s="12">
        <f t="shared" si="8"/>
        <v>81</v>
      </c>
      <c r="I30" s="12">
        <f t="shared" si="8"/>
        <v>22</v>
      </c>
      <c r="J30" s="12">
        <f t="shared" si="8"/>
        <v>0</v>
      </c>
      <c r="K30" s="12">
        <f t="shared" si="8"/>
        <v>258</v>
      </c>
      <c r="L30" s="12">
        <f t="shared" si="8"/>
        <v>96</v>
      </c>
      <c r="M30" s="12">
        <f t="shared" si="8"/>
        <v>47</v>
      </c>
      <c r="N30" s="12">
        <f t="shared" si="8"/>
        <v>0</v>
      </c>
      <c r="O30" s="14">
        <f t="shared" si="0"/>
        <v>1148</v>
      </c>
    </row>
    <row r="31" spans="1:15" ht="21" customHeight="1" thickBot="1" x14ac:dyDescent="0.2">
      <c r="A31" s="151"/>
      <c r="B31" s="121"/>
      <c r="C31" s="15" t="s">
        <v>23</v>
      </c>
      <c r="D31" s="16">
        <f t="shared" ref="D31:N31" si="9">SUM(D29:D30)</f>
        <v>676</v>
      </c>
      <c r="E31" s="16">
        <f t="shared" si="9"/>
        <v>392</v>
      </c>
      <c r="F31" s="16">
        <f t="shared" si="9"/>
        <v>62</v>
      </c>
      <c r="G31" s="16">
        <f t="shared" si="9"/>
        <v>157</v>
      </c>
      <c r="H31" s="16">
        <f t="shared" si="9"/>
        <v>180</v>
      </c>
      <c r="I31" s="16">
        <f t="shared" si="9"/>
        <v>89</v>
      </c>
      <c r="J31" s="16">
        <f>SUM(J29:J30)</f>
        <v>40</v>
      </c>
      <c r="K31" s="16">
        <f t="shared" si="9"/>
        <v>554</v>
      </c>
      <c r="L31" s="16">
        <f t="shared" si="9"/>
        <v>175</v>
      </c>
      <c r="M31" s="16">
        <f t="shared" si="9"/>
        <v>132</v>
      </c>
      <c r="N31" s="16">
        <f t="shared" si="9"/>
        <v>0</v>
      </c>
      <c r="O31" s="17">
        <f t="shared" si="0"/>
        <v>2457</v>
      </c>
    </row>
    <row r="32" spans="1:15" ht="21" customHeight="1" x14ac:dyDescent="0.15">
      <c r="A32" s="149" t="s">
        <v>28</v>
      </c>
      <c r="B32" s="152" t="s">
        <v>20</v>
      </c>
      <c r="C32" s="7" t="s">
        <v>21</v>
      </c>
      <c r="D32" s="8">
        <v>39831</v>
      </c>
      <c r="E32" s="9">
        <v>23957</v>
      </c>
      <c r="F32" s="9">
        <v>4336</v>
      </c>
      <c r="G32" s="9">
        <v>7225</v>
      </c>
      <c r="H32" s="9">
        <v>8513</v>
      </c>
      <c r="I32" s="9">
        <v>4445</v>
      </c>
      <c r="J32" s="9">
        <v>3993</v>
      </c>
      <c r="K32" s="9">
        <v>36456</v>
      </c>
      <c r="L32" s="9">
        <v>9938</v>
      </c>
      <c r="M32" s="9">
        <v>10145</v>
      </c>
      <c r="N32" s="9">
        <v>2465</v>
      </c>
      <c r="O32" s="10">
        <f t="shared" si="0"/>
        <v>148839</v>
      </c>
    </row>
    <row r="33" spans="1:15" ht="21" customHeight="1" x14ac:dyDescent="0.15">
      <c r="A33" s="150"/>
      <c r="B33" s="120"/>
      <c r="C33" s="11" t="s">
        <v>22</v>
      </c>
      <c r="D33" s="12">
        <v>190</v>
      </c>
      <c r="E33" s="13">
        <v>80</v>
      </c>
      <c r="F33" s="13">
        <v>7</v>
      </c>
      <c r="G33" s="13">
        <v>15</v>
      </c>
      <c r="H33" s="13">
        <v>27</v>
      </c>
      <c r="I33" s="13">
        <v>1</v>
      </c>
      <c r="J33" s="13">
        <v>5</v>
      </c>
      <c r="K33" s="13">
        <v>71</v>
      </c>
      <c r="L33" s="13">
        <v>7</v>
      </c>
      <c r="M33" s="13">
        <v>62</v>
      </c>
      <c r="N33" s="13">
        <v>0</v>
      </c>
      <c r="O33" s="14">
        <f t="shared" si="0"/>
        <v>465</v>
      </c>
    </row>
    <row r="34" spans="1:15" ht="21" customHeight="1" x14ac:dyDescent="0.15">
      <c r="A34" s="150"/>
      <c r="B34" s="120"/>
      <c r="C34" s="11" t="s">
        <v>23</v>
      </c>
      <c r="D34" s="12">
        <f t="shared" ref="D34:N34" si="10">SUM(D32:D33)</f>
        <v>40021</v>
      </c>
      <c r="E34" s="12">
        <f t="shared" si="10"/>
        <v>24037</v>
      </c>
      <c r="F34" s="12">
        <f t="shared" si="10"/>
        <v>4343</v>
      </c>
      <c r="G34" s="12">
        <f t="shared" si="10"/>
        <v>7240</v>
      </c>
      <c r="H34" s="12">
        <f t="shared" si="10"/>
        <v>8540</v>
      </c>
      <c r="I34" s="12">
        <f t="shared" si="10"/>
        <v>4446</v>
      </c>
      <c r="J34" s="12">
        <f t="shared" si="10"/>
        <v>3998</v>
      </c>
      <c r="K34" s="12">
        <f t="shared" si="10"/>
        <v>36527</v>
      </c>
      <c r="L34" s="12">
        <f t="shared" si="10"/>
        <v>9945</v>
      </c>
      <c r="M34" s="12">
        <f t="shared" si="10"/>
        <v>10207</v>
      </c>
      <c r="N34" s="12">
        <f t="shared" si="10"/>
        <v>2465</v>
      </c>
      <c r="O34" s="14">
        <f t="shared" si="0"/>
        <v>149304</v>
      </c>
    </row>
    <row r="35" spans="1:15" ht="21" customHeight="1" x14ac:dyDescent="0.15">
      <c r="A35" s="150"/>
      <c r="B35" s="120" t="s">
        <v>24</v>
      </c>
      <c r="C35" s="11" t="s">
        <v>21</v>
      </c>
      <c r="D35" s="12">
        <v>41357</v>
      </c>
      <c r="E35" s="13">
        <v>24753</v>
      </c>
      <c r="F35" s="13">
        <v>4486</v>
      </c>
      <c r="G35" s="13">
        <v>7956</v>
      </c>
      <c r="H35" s="13">
        <v>9278</v>
      </c>
      <c r="I35" s="13">
        <v>4587</v>
      </c>
      <c r="J35" s="13">
        <v>4311</v>
      </c>
      <c r="K35" s="13">
        <v>40846</v>
      </c>
      <c r="L35" s="13">
        <v>11706</v>
      </c>
      <c r="M35" s="13">
        <v>9024</v>
      </c>
      <c r="N35" s="13">
        <v>1763</v>
      </c>
      <c r="O35" s="14">
        <f t="shared" si="0"/>
        <v>158304</v>
      </c>
    </row>
    <row r="36" spans="1:15" ht="21" customHeight="1" x14ac:dyDescent="0.15">
      <c r="A36" s="150"/>
      <c r="B36" s="120"/>
      <c r="C36" s="11" t="s">
        <v>22</v>
      </c>
      <c r="D36" s="12">
        <v>483</v>
      </c>
      <c r="E36" s="13">
        <v>287</v>
      </c>
      <c r="F36" s="13">
        <v>27</v>
      </c>
      <c r="G36" s="13">
        <v>56</v>
      </c>
      <c r="H36" s="13">
        <v>30</v>
      </c>
      <c r="I36" s="13">
        <v>19</v>
      </c>
      <c r="J36" s="13">
        <v>11</v>
      </c>
      <c r="K36" s="13">
        <v>334</v>
      </c>
      <c r="L36" s="13">
        <v>50</v>
      </c>
      <c r="M36" s="13">
        <v>58</v>
      </c>
      <c r="N36" s="13">
        <v>0</v>
      </c>
      <c r="O36" s="14">
        <f t="shared" si="0"/>
        <v>1355</v>
      </c>
    </row>
    <row r="37" spans="1:15" ht="21" customHeight="1" x14ac:dyDescent="0.15">
      <c r="A37" s="150"/>
      <c r="B37" s="120"/>
      <c r="C37" s="11" t="s">
        <v>23</v>
      </c>
      <c r="D37" s="12">
        <f t="shared" ref="D37:N37" si="11">SUM(D35:D36)</f>
        <v>41840</v>
      </c>
      <c r="E37" s="12">
        <f t="shared" si="11"/>
        <v>25040</v>
      </c>
      <c r="F37" s="12">
        <f t="shared" si="11"/>
        <v>4513</v>
      </c>
      <c r="G37" s="12">
        <f t="shared" si="11"/>
        <v>8012</v>
      </c>
      <c r="H37" s="12">
        <f t="shared" si="11"/>
        <v>9308</v>
      </c>
      <c r="I37" s="12">
        <f t="shared" si="11"/>
        <v>4606</v>
      </c>
      <c r="J37" s="12">
        <f t="shared" si="11"/>
        <v>4322</v>
      </c>
      <c r="K37" s="12">
        <f>SUM(K35:K36)</f>
        <v>41180</v>
      </c>
      <c r="L37" s="12">
        <f t="shared" si="11"/>
        <v>11756</v>
      </c>
      <c r="M37" s="12">
        <f t="shared" si="11"/>
        <v>9082</v>
      </c>
      <c r="N37" s="12">
        <f t="shared" si="11"/>
        <v>1763</v>
      </c>
      <c r="O37" s="14">
        <f t="shared" si="0"/>
        <v>159659</v>
      </c>
    </row>
    <row r="38" spans="1:15" ht="21" customHeight="1" x14ac:dyDescent="0.15">
      <c r="A38" s="150"/>
      <c r="B38" s="120" t="s">
        <v>26</v>
      </c>
      <c r="C38" s="11" t="s">
        <v>21</v>
      </c>
      <c r="D38" s="12">
        <f>SUM(D32,D35)</f>
        <v>81188</v>
      </c>
      <c r="E38" s="12">
        <f>SUM(E32,E35)</f>
        <v>48710</v>
      </c>
      <c r="F38" s="12">
        <f t="shared" ref="F38:N39" si="12">SUM(F32,F35)</f>
        <v>8822</v>
      </c>
      <c r="G38" s="12">
        <f t="shared" si="12"/>
        <v>15181</v>
      </c>
      <c r="H38" s="12">
        <f t="shared" si="12"/>
        <v>17791</v>
      </c>
      <c r="I38" s="12">
        <f t="shared" si="12"/>
        <v>9032</v>
      </c>
      <c r="J38" s="12">
        <f t="shared" si="12"/>
        <v>8304</v>
      </c>
      <c r="K38" s="12">
        <f t="shared" si="12"/>
        <v>77302</v>
      </c>
      <c r="L38" s="12">
        <f t="shared" si="12"/>
        <v>21644</v>
      </c>
      <c r="M38" s="12">
        <f t="shared" si="12"/>
        <v>19169</v>
      </c>
      <c r="N38" s="12">
        <f t="shared" si="12"/>
        <v>4228</v>
      </c>
      <c r="O38" s="14">
        <f t="shared" si="0"/>
        <v>307143</v>
      </c>
    </row>
    <row r="39" spans="1:15" ht="21" customHeight="1" x14ac:dyDescent="0.15">
      <c r="A39" s="150"/>
      <c r="B39" s="120"/>
      <c r="C39" s="11" t="s">
        <v>22</v>
      </c>
      <c r="D39" s="12">
        <f>SUM(D33,D36)</f>
        <v>673</v>
      </c>
      <c r="E39" s="12">
        <f>SUM(E33,E36)</f>
        <v>367</v>
      </c>
      <c r="F39" s="12">
        <f t="shared" si="12"/>
        <v>34</v>
      </c>
      <c r="G39" s="12">
        <f t="shared" si="12"/>
        <v>71</v>
      </c>
      <c r="H39" s="12">
        <f t="shared" si="12"/>
        <v>57</v>
      </c>
      <c r="I39" s="12">
        <f t="shared" si="12"/>
        <v>20</v>
      </c>
      <c r="J39" s="12">
        <f t="shared" si="12"/>
        <v>16</v>
      </c>
      <c r="K39" s="12">
        <f t="shared" si="12"/>
        <v>405</v>
      </c>
      <c r="L39" s="12">
        <f t="shared" si="12"/>
        <v>57</v>
      </c>
      <c r="M39" s="12">
        <f t="shared" si="12"/>
        <v>120</v>
      </c>
      <c r="N39" s="12">
        <f t="shared" si="12"/>
        <v>0</v>
      </c>
      <c r="O39" s="14">
        <f t="shared" si="0"/>
        <v>1820</v>
      </c>
    </row>
    <row r="40" spans="1:15" ht="21" customHeight="1" thickBot="1" x14ac:dyDescent="0.2">
      <c r="A40" s="151"/>
      <c r="B40" s="121"/>
      <c r="C40" s="15" t="s">
        <v>23</v>
      </c>
      <c r="D40" s="16">
        <f t="shared" ref="D40:N40" si="13">SUM(D38:D39)</f>
        <v>81861</v>
      </c>
      <c r="E40" s="16">
        <f t="shared" si="13"/>
        <v>49077</v>
      </c>
      <c r="F40" s="16">
        <f t="shared" si="13"/>
        <v>8856</v>
      </c>
      <c r="G40" s="16">
        <f t="shared" si="13"/>
        <v>15252</v>
      </c>
      <c r="H40" s="16">
        <f t="shared" si="13"/>
        <v>17848</v>
      </c>
      <c r="I40" s="16">
        <f t="shared" si="13"/>
        <v>9052</v>
      </c>
      <c r="J40" s="16">
        <f t="shared" si="13"/>
        <v>8320</v>
      </c>
      <c r="K40" s="16">
        <f t="shared" si="13"/>
        <v>77707</v>
      </c>
      <c r="L40" s="16">
        <f t="shared" si="13"/>
        <v>21701</v>
      </c>
      <c r="M40" s="16">
        <f t="shared" si="13"/>
        <v>19289</v>
      </c>
      <c r="N40" s="16">
        <f t="shared" si="13"/>
        <v>4228</v>
      </c>
      <c r="O40" s="17">
        <f t="shared" si="0"/>
        <v>308963</v>
      </c>
    </row>
    <row r="41" spans="1:15" ht="21" customHeight="1" x14ac:dyDescent="0.15">
      <c r="A41" s="143" t="s">
        <v>29</v>
      </c>
      <c r="B41" s="144"/>
      <c r="C41" s="7" t="s">
        <v>21</v>
      </c>
      <c r="D41" s="8">
        <v>2850</v>
      </c>
      <c r="E41" s="9">
        <v>1742</v>
      </c>
      <c r="F41" s="9">
        <v>397</v>
      </c>
      <c r="G41" s="9">
        <v>589</v>
      </c>
      <c r="H41" s="9">
        <v>784</v>
      </c>
      <c r="I41" s="9">
        <v>399</v>
      </c>
      <c r="J41" s="9">
        <v>309</v>
      </c>
      <c r="K41" s="9">
        <v>2488</v>
      </c>
      <c r="L41" s="9">
        <v>985</v>
      </c>
      <c r="M41" s="9">
        <v>422</v>
      </c>
      <c r="N41" s="9">
        <v>6</v>
      </c>
      <c r="O41" s="10">
        <f t="shared" si="0"/>
        <v>10965</v>
      </c>
    </row>
    <row r="42" spans="1:15" ht="21" customHeight="1" x14ac:dyDescent="0.15">
      <c r="A42" s="145"/>
      <c r="B42" s="146"/>
      <c r="C42" s="11" t="s">
        <v>22</v>
      </c>
      <c r="D42" s="12">
        <v>1667</v>
      </c>
      <c r="E42" s="13">
        <v>697</v>
      </c>
      <c r="F42" s="13">
        <v>348</v>
      </c>
      <c r="G42" s="13">
        <v>51</v>
      </c>
      <c r="H42" s="13">
        <v>104</v>
      </c>
      <c r="I42" s="13">
        <v>55</v>
      </c>
      <c r="J42" s="13">
        <v>27</v>
      </c>
      <c r="K42" s="13">
        <v>1404</v>
      </c>
      <c r="L42" s="13">
        <v>87</v>
      </c>
      <c r="M42" s="13">
        <v>56</v>
      </c>
      <c r="N42" s="13">
        <v>0</v>
      </c>
      <c r="O42" s="14">
        <f t="shared" si="0"/>
        <v>4496</v>
      </c>
    </row>
    <row r="43" spans="1:15" ht="21" customHeight="1" thickBot="1" x14ac:dyDescent="0.2">
      <c r="A43" s="147"/>
      <c r="B43" s="148"/>
      <c r="C43" s="15" t="s">
        <v>23</v>
      </c>
      <c r="D43" s="16">
        <f t="shared" ref="D43:N43" si="14">SUM(D41:D42)</f>
        <v>4517</v>
      </c>
      <c r="E43" s="16">
        <f t="shared" si="14"/>
        <v>2439</v>
      </c>
      <c r="F43" s="16">
        <f t="shared" si="14"/>
        <v>745</v>
      </c>
      <c r="G43" s="16">
        <f t="shared" si="14"/>
        <v>640</v>
      </c>
      <c r="H43" s="16">
        <f t="shared" si="14"/>
        <v>888</v>
      </c>
      <c r="I43" s="16">
        <f t="shared" si="14"/>
        <v>454</v>
      </c>
      <c r="J43" s="16">
        <f t="shared" si="14"/>
        <v>336</v>
      </c>
      <c r="K43" s="16">
        <f t="shared" si="14"/>
        <v>3892</v>
      </c>
      <c r="L43" s="16">
        <f>SUM(L41:L42)</f>
        <v>1072</v>
      </c>
      <c r="M43" s="16">
        <f t="shared" si="14"/>
        <v>478</v>
      </c>
      <c r="N43" s="16">
        <f t="shared" si="14"/>
        <v>6</v>
      </c>
      <c r="O43" s="17">
        <f t="shared" si="0"/>
        <v>15461</v>
      </c>
    </row>
    <row r="44" spans="1:15" ht="21" customHeight="1" x14ac:dyDescent="0.15">
      <c r="A44" s="143" t="s">
        <v>30</v>
      </c>
      <c r="B44" s="144"/>
      <c r="C44" s="7" t="s">
        <v>21</v>
      </c>
      <c r="D44" s="8">
        <v>2352</v>
      </c>
      <c r="E44" s="9">
        <v>1401</v>
      </c>
      <c r="F44" s="9">
        <v>311</v>
      </c>
      <c r="G44" s="9">
        <v>571</v>
      </c>
      <c r="H44" s="9">
        <v>531</v>
      </c>
      <c r="I44" s="9">
        <v>387</v>
      </c>
      <c r="J44" s="9">
        <v>232</v>
      </c>
      <c r="K44" s="9">
        <v>750</v>
      </c>
      <c r="L44" s="9">
        <v>956</v>
      </c>
      <c r="M44" s="9">
        <v>186</v>
      </c>
      <c r="N44" s="9">
        <v>0</v>
      </c>
      <c r="O44" s="10">
        <f t="shared" si="0"/>
        <v>7677</v>
      </c>
    </row>
    <row r="45" spans="1:15" ht="21" customHeight="1" x14ac:dyDescent="0.15">
      <c r="A45" s="145"/>
      <c r="B45" s="146"/>
      <c r="C45" s="11" t="s">
        <v>22</v>
      </c>
      <c r="D45" s="12">
        <v>10</v>
      </c>
      <c r="E45" s="13">
        <v>0</v>
      </c>
      <c r="F45" s="13">
        <v>1</v>
      </c>
      <c r="G45" s="13">
        <v>3</v>
      </c>
      <c r="H45" s="13">
        <v>0</v>
      </c>
      <c r="I45" s="13">
        <v>0</v>
      </c>
      <c r="J45" s="13">
        <v>2</v>
      </c>
      <c r="K45" s="13">
        <v>9</v>
      </c>
      <c r="L45" s="13">
        <v>0</v>
      </c>
      <c r="M45" s="13">
        <v>0</v>
      </c>
      <c r="N45" s="13">
        <v>0</v>
      </c>
      <c r="O45" s="14">
        <f t="shared" si="0"/>
        <v>25</v>
      </c>
    </row>
    <row r="46" spans="1:15" ht="21" customHeight="1" thickBot="1" x14ac:dyDescent="0.2">
      <c r="A46" s="147"/>
      <c r="B46" s="148"/>
      <c r="C46" s="15" t="s">
        <v>23</v>
      </c>
      <c r="D46" s="16">
        <f t="shared" ref="D46:N46" si="15">SUM(D44:D45)</f>
        <v>2362</v>
      </c>
      <c r="E46" s="16">
        <f t="shared" si="15"/>
        <v>1401</v>
      </c>
      <c r="F46" s="16">
        <f t="shared" si="15"/>
        <v>312</v>
      </c>
      <c r="G46" s="16">
        <f t="shared" si="15"/>
        <v>574</v>
      </c>
      <c r="H46" s="16">
        <f t="shared" si="15"/>
        <v>531</v>
      </c>
      <c r="I46" s="16">
        <f t="shared" si="15"/>
        <v>387</v>
      </c>
      <c r="J46" s="16">
        <f t="shared" si="15"/>
        <v>234</v>
      </c>
      <c r="K46" s="16">
        <f t="shared" si="15"/>
        <v>759</v>
      </c>
      <c r="L46" s="16">
        <f t="shared" si="15"/>
        <v>956</v>
      </c>
      <c r="M46" s="16">
        <f t="shared" si="15"/>
        <v>186</v>
      </c>
      <c r="N46" s="16">
        <f t="shared" si="15"/>
        <v>0</v>
      </c>
      <c r="O46" s="17">
        <f t="shared" si="0"/>
        <v>7702</v>
      </c>
    </row>
    <row r="47" spans="1:15" ht="21" customHeight="1" thickBot="1" x14ac:dyDescent="0.2">
      <c r="A47" s="159" t="s">
        <v>31</v>
      </c>
      <c r="B47" s="160"/>
      <c r="C47" s="161"/>
      <c r="D47" s="18">
        <f>SUM(D22,D31,D40,D43,D46)</f>
        <v>104669</v>
      </c>
      <c r="E47" s="18">
        <f>SUM(E22,E31,E40,E43,E46)</f>
        <v>63123</v>
      </c>
      <c r="F47" s="18">
        <f t="shared" ref="F47:N47" si="16">SUM(F22,F31,F40,F43,F46)</f>
        <v>12038</v>
      </c>
      <c r="G47" s="18">
        <f t="shared" si="16"/>
        <v>19965</v>
      </c>
      <c r="H47" s="18">
        <f t="shared" si="16"/>
        <v>22189</v>
      </c>
      <c r="I47" s="18">
        <f t="shared" si="16"/>
        <v>12892</v>
      </c>
      <c r="J47" s="18">
        <f t="shared" si="16"/>
        <v>10815</v>
      </c>
      <c r="K47" s="18">
        <f t="shared" si="16"/>
        <v>97237</v>
      </c>
      <c r="L47" s="18">
        <f>SUM(L22,L31,L40,L43,L46)</f>
        <v>29338</v>
      </c>
      <c r="M47" s="18">
        <f t="shared" si="16"/>
        <v>22052</v>
      </c>
      <c r="N47" s="18">
        <f t="shared" si="16"/>
        <v>4268</v>
      </c>
      <c r="O47" s="10">
        <f t="shared" si="0"/>
        <v>394318</v>
      </c>
    </row>
    <row r="48" spans="1:15" ht="21" customHeight="1" thickBot="1" x14ac:dyDescent="0.2">
      <c r="A48" s="159" t="s">
        <v>32</v>
      </c>
      <c r="B48" s="160"/>
      <c r="C48" s="161"/>
      <c r="D48" s="18">
        <v>2980</v>
      </c>
      <c r="E48" s="19">
        <v>1765</v>
      </c>
      <c r="F48" s="19">
        <v>393</v>
      </c>
      <c r="G48" s="19">
        <v>572</v>
      </c>
      <c r="H48" s="19">
        <v>536</v>
      </c>
      <c r="I48" s="19">
        <v>422</v>
      </c>
      <c r="J48" s="19">
        <v>339</v>
      </c>
      <c r="K48" s="19">
        <v>2314</v>
      </c>
      <c r="L48" s="19">
        <v>774</v>
      </c>
      <c r="M48" s="19">
        <v>865</v>
      </c>
      <c r="N48" s="19">
        <v>313</v>
      </c>
      <c r="O48" s="10">
        <f t="shared" si="0"/>
        <v>10960</v>
      </c>
    </row>
    <row r="49" spans="1:15" ht="21" customHeight="1" thickBot="1" x14ac:dyDescent="0.2">
      <c r="A49" s="159" t="s">
        <v>33</v>
      </c>
      <c r="B49" s="160"/>
      <c r="C49" s="161"/>
      <c r="D49" s="18">
        <f t="shared" ref="D49:N49" si="17">SUM(D47:D48)</f>
        <v>107649</v>
      </c>
      <c r="E49" s="18">
        <f t="shared" si="17"/>
        <v>64888</v>
      </c>
      <c r="F49" s="18">
        <f t="shared" si="17"/>
        <v>12431</v>
      </c>
      <c r="G49" s="18">
        <f t="shared" si="17"/>
        <v>20537</v>
      </c>
      <c r="H49" s="18">
        <f t="shared" si="17"/>
        <v>22725</v>
      </c>
      <c r="I49" s="18">
        <f t="shared" si="17"/>
        <v>13314</v>
      </c>
      <c r="J49" s="18">
        <f t="shared" si="17"/>
        <v>11154</v>
      </c>
      <c r="K49" s="18">
        <f t="shared" si="17"/>
        <v>99551</v>
      </c>
      <c r="L49" s="18">
        <f t="shared" si="17"/>
        <v>30112</v>
      </c>
      <c r="M49" s="18">
        <f t="shared" si="17"/>
        <v>22917</v>
      </c>
      <c r="N49" s="18">
        <f t="shared" si="17"/>
        <v>4581</v>
      </c>
      <c r="O49" s="10">
        <f t="shared" si="0"/>
        <v>405278</v>
      </c>
    </row>
    <row r="50" spans="1:15" ht="21" customHeight="1" x14ac:dyDescent="0.15">
      <c r="A50" s="162" t="s">
        <v>34</v>
      </c>
      <c r="B50" s="164" t="s">
        <v>35</v>
      </c>
      <c r="C50" s="20" t="s">
        <v>36</v>
      </c>
      <c r="D50" s="21">
        <v>67272</v>
      </c>
      <c r="E50" s="22">
        <v>44252</v>
      </c>
      <c r="F50" s="22">
        <v>10004</v>
      </c>
      <c r="G50" s="22">
        <v>15725</v>
      </c>
      <c r="H50" s="22">
        <v>13913</v>
      </c>
      <c r="I50" s="22">
        <v>9075</v>
      </c>
      <c r="J50" s="22">
        <v>8898</v>
      </c>
      <c r="K50" s="22">
        <v>55350</v>
      </c>
      <c r="L50" s="22">
        <v>16097</v>
      </c>
      <c r="M50" s="22">
        <v>10030</v>
      </c>
      <c r="N50" s="22">
        <v>0</v>
      </c>
      <c r="O50" s="10">
        <f t="shared" si="0"/>
        <v>250616</v>
      </c>
    </row>
    <row r="51" spans="1:15" ht="21" customHeight="1" x14ac:dyDescent="0.15">
      <c r="A51" s="118"/>
      <c r="B51" s="146"/>
      <c r="C51" s="11" t="s">
        <v>37</v>
      </c>
      <c r="D51" s="12">
        <v>16374</v>
      </c>
      <c r="E51" s="13">
        <v>17222</v>
      </c>
      <c r="F51" s="13">
        <v>4187</v>
      </c>
      <c r="G51" s="13">
        <v>6806</v>
      </c>
      <c r="H51" s="13">
        <v>4929</v>
      </c>
      <c r="I51" s="13">
        <v>6624</v>
      </c>
      <c r="J51" s="13">
        <v>4944</v>
      </c>
      <c r="K51" s="13">
        <v>15460</v>
      </c>
      <c r="L51" s="13">
        <v>7874</v>
      </c>
      <c r="M51" s="13">
        <v>3535</v>
      </c>
      <c r="N51" s="13">
        <v>0</v>
      </c>
      <c r="O51" s="14">
        <f t="shared" si="0"/>
        <v>87955</v>
      </c>
    </row>
    <row r="52" spans="1:15" ht="21" customHeight="1" x14ac:dyDescent="0.15">
      <c r="A52" s="118"/>
      <c r="B52" s="146"/>
      <c r="C52" s="11" t="s">
        <v>23</v>
      </c>
      <c r="D52" s="12">
        <f t="shared" ref="D52:N52" si="18">SUM(D50:D51)</f>
        <v>83646</v>
      </c>
      <c r="E52" s="12">
        <f t="shared" si="18"/>
        <v>61474</v>
      </c>
      <c r="F52" s="12">
        <f t="shared" si="18"/>
        <v>14191</v>
      </c>
      <c r="G52" s="12">
        <f t="shared" si="18"/>
        <v>22531</v>
      </c>
      <c r="H52" s="12">
        <f t="shared" si="18"/>
        <v>18842</v>
      </c>
      <c r="I52" s="12">
        <f t="shared" si="18"/>
        <v>15699</v>
      </c>
      <c r="J52" s="12">
        <f t="shared" si="18"/>
        <v>13842</v>
      </c>
      <c r="K52" s="12">
        <f t="shared" si="18"/>
        <v>70810</v>
      </c>
      <c r="L52" s="12">
        <f t="shared" si="18"/>
        <v>23971</v>
      </c>
      <c r="M52" s="12">
        <f t="shared" si="18"/>
        <v>13565</v>
      </c>
      <c r="N52" s="12">
        <f t="shared" si="18"/>
        <v>0</v>
      </c>
      <c r="O52" s="14">
        <f t="shared" si="0"/>
        <v>338571</v>
      </c>
    </row>
    <row r="53" spans="1:15" ht="21" customHeight="1" x14ac:dyDescent="0.15">
      <c r="A53" s="118"/>
      <c r="B53" s="165" t="s">
        <v>38</v>
      </c>
      <c r="C53" s="166"/>
      <c r="D53" s="12">
        <v>414</v>
      </c>
      <c r="E53" s="13">
        <v>300</v>
      </c>
      <c r="F53" s="13">
        <v>76</v>
      </c>
      <c r="G53" s="13">
        <v>161</v>
      </c>
      <c r="H53" s="13">
        <v>93</v>
      </c>
      <c r="I53" s="13">
        <v>81</v>
      </c>
      <c r="J53" s="13">
        <v>63</v>
      </c>
      <c r="K53" s="13">
        <v>357</v>
      </c>
      <c r="L53" s="13">
        <v>127</v>
      </c>
      <c r="M53" s="13">
        <v>77</v>
      </c>
      <c r="N53" s="13">
        <v>0</v>
      </c>
      <c r="O53" s="14">
        <f t="shared" si="0"/>
        <v>1749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24" t="s">
        <v>40</v>
      </c>
      <c r="K54" s="24" t="s">
        <v>40</v>
      </c>
      <c r="L54" s="24" t="s">
        <v>40</v>
      </c>
      <c r="M54" s="24" t="s">
        <v>40</v>
      </c>
      <c r="N54" s="24" t="s">
        <v>40</v>
      </c>
      <c r="O54" s="25" t="s">
        <v>40</v>
      </c>
    </row>
    <row r="55" spans="1:15" ht="21" customHeight="1" thickBot="1" x14ac:dyDescent="0.2">
      <c r="A55" s="153" t="s">
        <v>41</v>
      </c>
      <c r="B55" s="154"/>
      <c r="C55" s="155"/>
      <c r="D55" s="18">
        <f t="shared" ref="D55:N55" si="19">SUM(D52:D54)</f>
        <v>84060</v>
      </c>
      <c r="E55" s="19">
        <f t="shared" si="19"/>
        <v>61774</v>
      </c>
      <c r="F55" s="19">
        <f t="shared" si="19"/>
        <v>14267</v>
      </c>
      <c r="G55" s="19">
        <f t="shared" si="19"/>
        <v>22692</v>
      </c>
      <c r="H55" s="19">
        <f t="shared" si="19"/>
        <v>18935</v>
      </c>
      <c r="I55" s="19">
        <f t="shared" si="19"/>
        <v>15780</v>
      </c>
      <c r="J55" s="19">
        <f t="shared" si="19"/>
        <v>13905</v>
      </c>
      <c r="K55" s="19">
        <f t="shared" si="19"/>
        <v>71167</v>
      </c>
      <c r="L55" s="19">
        <f t="shared" si="19"/>
        <v>24098</v>
      </c>
      <c r="M55" s="19">
        <f t="shared" si="19"/>
        <v>13642</v>
      </c>
      <c r="N55" s="19">
        <f t="shared" si="19"/>
        <v>0</v>
      </c>
      <c r="O55" s="10">
        <f t="shared" si="0"/>
        <v>340320</v>
      </c>
    </row>
    <row r="56" spans="1:15" ht="23.25" customHeight="1" thickBot="1" x14ac:dyDescent="0.2">
      <c r="A56" s="156" t="s">
        <v>42</v>
      </c>
      <c r="B56" s="157"/>
      <c r="C56" s="158"/>
      <c r="D56" s="26">
        <f>SUM(D49,D55)</f>
        <v>191709</v>
      </c>
      <c r="E56" s="27">
        <f>SUM(E49,E55)</f>
        <v>126662</v>
      </c>
      <c r="F56" s="27">
        <f t="shared" ref="F56:N56" si="20">SUM(F49,F55)</f>
        <v>26698</v>
      </c>
      <c r="G56" s="27">
        <f t="shared" si="20"/>
        <v>43229</v>
      </c>
      <c r="H56" s="27">
        <f t="shared" si="20"/>
        <v>41660</v>
      </c>
      <c r="I56" s="27">
        <f t="shared" si="20"/>
        <v>29094</v>
      </c>
      <c r="J56" s="27">
        <f t="shared" si="20"/>
        <v>25059</v>
      </c>
      <c r="K56" s="27">
        <f t="shared" si="20"/>
        <v>170718</v>
      </c>
      <c r="L56" s="27">
        <f t="shared" si="20"/>
        <v>54210</v>
      </c>
      <c r="M56" s="27">
        <f t="shared" si="20"/>
        <v>36559</v>
      </c>
      <c r="N56" s="27">
        <f t="shared" si="20"/>
        <v>4581</v>
      </c>
      <c r="O56" s="28">
        <f t="shared" si="0"/>
        <v>745598</v>
      </c>
    </row>
  </sheetData>
  <mergeCells count="42">
    <mergeCell ref="A41:B43"/>
    <mergeCell ref="A55:C55"/>
    <mergeCell ref="A56:C56"/>
    <mergeCell ref="A47:C47"/>
    <mergeCell ref="A48:C48"/>
    <mergeCell ref="A49:C49"/>
    <mergeCell ref="A50:A54"/>
    <mergeCell ref="B50:B52"/>
    <mergeCell ref="B53:C53"/>
    <mergeCell ref="B54:C54"/>
    <mergeCell ref="N7:N10"/>
    <mergeCell ref="O7:O10"/>
    <mergeCell ref="A44:B46"/>
    <mergeCell ref="A11:A22"/>
    <mergeCell ref="B11:B13"/>
    <mergeCell ref="B14:B16"/>
    <mergeCell ref="B17:B19"/>
    <mergeCell ref="B20:B22"/>
    <mergeCell ref="A23:A31"/>
    <mergeCell ref="B23:B25"/>
    <mergeCell ref="B26:B28"/>
    <mergeCell ref="B29:B31"/>
    <mergeCell ref="A32:A40"/>
    <mergeCell ref="B32:B34"/>
    <mergeCell ref="B35:B37"/>
    <mergeCell ref="B38:B40"/>
    <mergeCell ref="A8:A10"/>
    <mergeCell ref="B8:B10"/>
    <mergeCell ref="C8:C10"/>
    <mergeCell ref="M5:O5"/>
    <mergeCell ref="M6:O6"/>
    <mergeCell ref="A7:C7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4CC4-42B6-432A-ACA4-CB11A8BC3D10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85" t="s">
        <v>97</v>
      </c>
      <c r="C5" s="86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37" t="s">
        <v>98</v>
      </c>
      <c r="E7" s="137" t="s">
        <v>99</v>
      </c>
      <c r="F7" s="137" t="s">
        <v>100</v>
      </c>
      <c r="G7" s="137" t="s">
        <v>101</v>
      </c>
      <c r="H7" s="137"/>
      <c r="I7" s="137"/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3"/>
      <c r="E8" s="173"/>
      <c r="F8" s="173"/>
      <c r="G8" s="173"/>
      <c r="H8" s="173"/>
      <c r="I8" s="178"/>
      <c r="J8" s="178"/>
      <c r="K8" s="173"/>
      <c r="L8" s="173"/>
      <c r="M8" s="173"/>
      <c r="N8" s="186"/>
      <c r="O8" s="176"/>
    </row>
    <row r="9" spans="1:15" x14ac:dyDescent="0.15">
      <c r="A9" s="118"/>
      <c r="B9" s="120"/>
      <c r="C9" s="122"/>
      <c r="D9" s="173"/>
      <c r="E9" s="173"/>
      <c r="F9" s="173"/>
      <c r="G9" s="173"/>
      <c r="H9" s="173"/>
      <c r="I9" s="178"/>
      <c r="J9" s="178"/>
      <c r="K9" s="173"/>
      <c r="L9" s="173"/>
      <c r="M9" s="173"/>
      <c r="N9" s="186"/>
      <c r="O9" s="176"/>
    </row>
    <row r="10" spans="1:15" ht="18.75" customHeight="1" thickBot="1" x14ac:dyDescent="0.2">
      <c r="A10" s="119"/>
      <c r="B10" s="121"/>
      <c r="C10" s="123"/>
      <c r="D10" s="174"/>
      <c r="E10" s="174"/>
      <c r="F10" s="174"/>
      <c r="G10" s="174"/>
      <c r="H10" s="174"/>
      <c r="I10" s="179"/>
      <c r="J10" s="179"/>
      <c r="K10" s="174"/>
      <c r="L10" s="174"/>
      <c r="M10" s="174"/>
      <c r="N10" s="187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9">
        <v>74</v>
      </c>
      <c r="E11" s="9">
        <v>208</v>
      </c>
      <c r="F11" s="9">
        <v>17</v>
      </c>
      <c r="G11" s="9">
        <v>37</v>
      </c>
      <c r="H11" s="9"/>
      <c r="I11" s="9"/>
      <c r="J11" s="9"/>
      <c r="K11" s="9"/>
      <c r="L11" s="9"/>
      <c r="M11" s="90"/>
      <c r="N11" s="90"/>
      <c r="O11" s="10">
        <f t="shared" ref="O11:O56" si="0">SUM(D11:N11)</f>
        <v>336</v>
      </c>
    </row>
    <row r="12" spans="1:15" ht="21" customHeight="1" x14ac:dyDescent="0.15">
      <c r="A12" s="150"/>
      <c r="B12" s="120"/>
      <c r="C12" s="11" t="s">
        <v>58</v>
      </c>
      <c r="D12" s="13">
        <v>60</v>
      </c>
      <c r="E12" s="13">
        <v>6</v>
      </c>
      <c r="F12" s="13">
        <v>0</v>
      </c>
      <c r="G12" s="13">
        <v>5</v>
      </c>
      <c r="H12" s="13"/>
      <c r="I12" s="13"/>
      <c r="J12" s="13"/>
      <c r="K12" s="13"/>
      <c r="L12" s="13"/>
      <c r="M12" s="39"/>
      <c r="N12" s="39"/>
      <c r="O12" s="14">
        <f t="shared" si="0"/>
        <v>71</v>
      </c>
    </row>
    <row r="13" spans="1:15" ht="21" customHeight="1" x14ac:dyDescent="0.15">
      <c r="A13" s="150"/>
      <c r="B13" s="120"/>
      <c r="C13" s="11" t="s">
        <v>59</v>
      </c>
      <c r="D13" s="13">
        <f>SUM(D11:D12)</f>
        <v>134</v>
      </c>
      <c r="E13" s="13">
        <f>SUM(E11:E12)</f>
        <v>214</v>
      </c>
      <c r="F13" s="13">
        <f>SUM(F11:F12)</f>
        <v>17</v>
      </c>
      <c r="G13" s="13">
        <f>SUM(G11:G12)</f>
        <v>42</v>
      </c>
      <c r="H13" s="13"/>
      <c r="I13" s="13"/>
      <c r="J13" s="13"/>
      <c r="K13" s="13"/>
      <c r="L13" s="13"/>
      <c r="M13" s="39"/>
      <c r="N13" s="39"/>
      <c r="O13" s="14">
        <f t="shared" si="0"/>
        <v>407</v>
      </c>
    </row>
    <row r="14" spans="1:15" ht="21" customHeight="1" x14ac:dyDescent="0.15">
      <c r="A14" s="150"/>
      <c r="B14" s="120" t="s">
        <v>60</v>
      </c>
      <c r="C14" s="11" t="s">
        <v>57</v>
      </c>
      <c r="D14" s="13">
        <v>156</v>
      </c>
      <c r="E14" s="13">
        <v>233</v>
      </c>
      <c r="F14" s="13">
        <v>26</v>
      </c>
      <c r="G14" s="13">
        <v>45</v>
      </c>
      <c r="H14" s="13"/>
      <c r="I14" s="13"/>
      <c r="J14" s="13"/>
      <c r="K14" s="13"/>
      <c r="L14" s="13"/>
      <c r="M14" s="39"/>
      <c r="N14" s="39"/>
      <c r="O14" s="14">
        <f t="shared" si="0"/>
        <v>460</v>
      </c>
    </row>
    <row r="15" spans="1:15" ht="21" customHeight="1" x14ac:dyDescent="0.15">
      <c r="A15" s="150"/>
      <c r="B15" s="120"/>
      <c r="C15" s="11" t="s">
        <v>58</v>
      </c>
      <c r="D15" s="13">
        <v>0</v>
      </c>
      <c r="E15" s="13">
        <v>4</v>
      </c>
      <c r="F15" s="13">
        <v>0</v>
      </c>
      <c r="G15" s="13">
        <v>0</v>
      </c>
      <c r="H15" s="13"/>
      <c r="I15" s="13"/>
      <c r="J15" s="13"/>
      <c r="K15" s="13"/>
      <c r="L15" s="13"/>
      <c r="M15" s="39"/>
      <c r="N15" s="39"/>
      <c r="O15" s="14">
        <f t="shared" si="0"/>
        <v>4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156</v>
      </c>
      <c r="E16" s="12">
        <f>SUM(E14:E15)</f>
        <v>237</v>
      </c>
      <c r="F16" s="12">
        <f>SUM(F14:F15)</f>
        <v>26</v>
      </c>
      <c r="G16" s="12">
        <f>SUM(G14:G15)</f>
        <v>45</v>
      </c>
      <c r="H16" s="13"/>
      <c r="I16" s="13"/>
      <c r="J16" s="13"/>
      <c r="K16" s="13"/>
      <c r="L16" s="13"/>
      <c r="M16" s="39"/>
      <c r="N16" s="39"/>
      <c r="O16" s="14">
        <f t="shared" si="0"/>
        <v>464</v>
      </c>
    </row>
    <row r="17" spans="1:15" ht="21" customHeight="1" x14ac:dyDescent="0.15">
      <c r="A17" s="150"/>
      <c r="B17" s="120" t="s">
        <v>61</v>
      </c>
      <c r="C17" s="11" t="s">
        <v>57</v>
      </c>
      <c r="D17" s="13">
        <v>0</v>
      </c>
      <c r="E17" s="13">
        <v>0</v>
      </c>
      <c r="F17" s="13">
        <v>0</v>
      </c>
      <c r="G17" s="13">
        <v>0</v>
      </c>
      <c r="H17" s="13"/>
      <c r="I17" s="13"/>
      <c r="J17" s="13"/>
      <c r="K17" s="13"/>
      <c r="L17" s="13"/>
      <c r="M17" s="39"/>
      <c r="N17" s="39"/>
      <c r="O17" s="14">
        <f t="shared" si="0"/>
        <v>0</v>
      </c>
    </row>
    <row r="18" spans="1:15" ht="21" customHeight="1" x14ac:dyDescent="0.15">
      <c r="A18" s="150"/>
      <c r="B18" s="120"/>
      <c r="C18" s="11" t="s">
        <v>58</v>
      </c>
      <c r="D18" s="13">
        <v>6</v>
      </c>
      <c r="E18" s="13">
        <v>1</v>
      </c>
      <c r="F18" s="13">
        <v>0</v>
      </c>
      <c r="G18" s="13">
        <v>1</v>
      </c>
      <c r="H18" s="13"/>
      <c r="I18" s="13"/>
      <c r="J18" s="13"/>
      <c r="K18" s="13"/>
      <c r="L18" s="13"/>
      <c r="M18" s="39"/>
      <c r="N18" s="39"/>
      <c r="O18" s="14">
        <f t="shared" si="0"/>
        <v>8</v>
      </c>
    </row>
    <row r="19" spans="1:15" ht="21" customHeight="1" x14ac:dyDescent="0.15">
      <c r="A19" s="150"/>
      <c r="B19" s="120"/>
      <c r="C19" s="11" t="s">
        <v>59</v>
      </c>
      <c r="D19" s="12">
        <f>SUM(D17:D18)</f>
        <v>6</v>
      </c>
      <c r="E19" s="12">
        <f>SUM(E17:E18)</f>
        <v>1</v>
      </c>
      <c r="F19" s="12">
        <v>0</v>
      </c>
      <c r="G19" s="12">
        <f>SUM(G17:G18)</f>
        <v>1</v>
      </c>
      <c r="H19" s="12"/>
      <c r="I19" s="12"/>
      <c r="J19" s="12"/>
      <c r="K19" s="12"/>
      <c r="L19" s="12"/>
      <c r="M19" s="91"/>
      <c r="N19" s="96"/>
      <c r="O19" s="14">
        <f t="shared" si="0"/>
        <v>8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 t="shared" ref="D20:G21" si="1">D11+D14+D17</f>
        <v>230</v>
      </c>
      <c r="E20" s="12">
        <f t="shared" si="1"/>
        <v>441</v>
      </c>
      <c r="F20" s="12">
        <f t="shared" si="1"/>
        <v>43</v>
      </c>
      <c r="G20" s="12">
        <f t="shared" si="1"/>
        <v>82</v>
      </c>
      <c r="H20" s="12"/>
      <c r="I20" s="12"/>
      <c r="J20" s="12"/>
      <c r="K20" s="12"/>
      <c r="L20" s="12"/>
      <c r="M20" s="91"/>
      <c r="N20" s="96"/>
      <c r="O20" s="14">
        <f t="shared" si="0"/>
        <v>796</v>
      </c>
    </row>
    <row r="21" spans="1:15" ht="21" customHeight="1" x14ac:dyDescent="0.15">
      <c r="A21" s="150"/>
      <c r="B21" s="120"/>
      <c r="C21" s="11" t="s">
        <v>58</v>
      </c>
      <c r="D21" s="12">
        <f t="shared" si="1"/>
        <v>66</v>
      </c>
      <c r="E21" s="12">
        <f t="shared" si="1"/>
        <v>11</v>
      </c>
      <c r="F21" s="12">
        <f t="shared" si="1"/>
        <v>0</v>
      </c>
      <c r="G21" s="12">
        <f t="shared" si="1"/>
        <v>6</v>
      </c>
      <c r="H21" s="12"/>
      <c r="I21" s="12"/>
      <c r="J21" s="12"/>
      <c r="K21" s="12"/>
      <c r="L21" s="12"/>
      <c r="M21" s="91"/>
      <c r="N21" s="96"/>
      <c r="O21" s="14">
        <f t="shared" si="0"/>
        <v>83</v>
      </c>
    </row>
    <row r="22" spans="1:15" ht="21" customHeight="1" thickBot="1" x14ac:dyDescent="0.2">
      <c r="A22" s="151"/>
      <c r="B22" s="121"/>
      <c r="C22" s="15" t="s">
        <v>59</v>
      </c>
      <c r="D22" s="12">
        <f>SUM(D13,D16,D19)</f>
        <v>296</v>
      </c>
      <c r="E22" s="12">
        <f>SUM(E13,E16,E19)</f>
        <v>452</v>
      </c>
      <c r="F22" s="12">
        <f t="shared" ref="F22:G22" si="2">SUM(F13,F16,F19)</f>
        <v>43</v>
      </c>
      <c r="G22" s="12">
        <f t="shared" si="2"/>
        <v>88</v>
      </c>
      <c r="H22" s="12"/>
      <c r="I22" s="12"/>
      <c r="J22" s="12"/>
      <c r="K22" s="12"/>
      <c r="L22" s="12"/>
      <c r="M22" s="91"/>
      <c r="N22" s="96"/>
      <c r="O22" s="14">
        <f t="shared" si="0"/>
        <v>879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9">
        <v>5</v>
      </c>
      <c r="E23" s="9">
        <v>3</v>
      </c>
      <c r="F23" s="9">
        <v>3</v>
      </c>
      <c r="G23" s="9">
        <v>2</v>
      </c>
      <c r="H23" s="9"/>
      <c r="I23" s="9"/>
      <c r="J23" s="9"/>
      <c r="K23" s="9"/>
      <c r="L23" s="9"/>
      <c r="M23" s="90"/>
      <c r="N23" s="97"/>
      <c r="O23" s="10">
        <f t="shared" si="0"/>
        <v>13</v>
      </c>
    </row>
    <row r="24" spans="1:15" ht="21" customHeight="1" x14ac:dyDescent="0.15">
      <c r="A24" s="150"/>
      <c r="B24" s="120"/>
      <c r="C24" s="11" t="s">
        <v>58</v>
      </c>
      <c r="D24" s="13">
        <v>3</v>
      </c>
      <c r="E24" s="13">
        <v>15</v>
      </c>
      <c r="F24" s="13">
        <v>0</v>
      </c>
      <c r="G24" s="13">
        <v>0</v>
      </c>
      <c r="H24" s="13"/>
      <c r="I24" s="13"/>
      <c r="J24" s="13"/>
      <c r="K24" s="13"/>
      <c r="L24" s="13"/>
      <c r="M24" s="39"/>
      <c r="N24" s="96"/>
      <c r="O24" s="14">
        <f t="shared" si="0"/>
        <v>18</v>
      </c>
    </row>
    <row r="25" spans="1:15" ht="21" customHeight="1" x14ac:dyDescent="0.15">
      <c r="A25" s="150"/>
      <c r="B25" s="120"/>
      <c r="C25" s="11" t="s">
        <v>59</v>
      </c>
      <c r="D25" s="13">
        <f>SUM(D23:D24)</f>
        <v>8</v>
      </c>
      <c r="E25" s="13">
        <f>SUM(E23:E24)</f>
        <v>18</v>
      </c>
      <c r="F25" s="13">
        <f>SUM(F23:F24)</f>
        <v>3</v>
      </c>
      <c r="G25" s="13">
        <f>SUM(G23:G24)</f>
        <v>2</v>
      </c>
      <c r="H25" s="13"/>
      <c r="I25" s="13"/>
      <c r="J25" s="13"/>
      <c r="K25" s="13"/>
      <c r="L25" s="13"/>
      <c r="M25" s="39"/>
      <c r="N25" s="96"/>
      <c r="O25" s="14">
        <f t="shared" si="0"/>
        <v>31</v>
      </c>
    </row>
    <row r="26" spans="1:15" ht="21" customHeight="1" x14ac:dyDescent="0.15">
      <c r="A26" s="150"/>
      <c r="B26" s="120" t="s">
        <v>60</v>
      </c>
      <c r="C26" s="11" t="s">
        <v>57</v>
      </c>
      <c r="D26" s="13">
        <v>6</v>
      </c>
      <c r="E26" s="13">
        <v>3</v>
      </c>
      <c r="F26" s="13">
        <v>2</v>
      </c>
      <c r="G26" s="13">
        <v>4</v>
      </c>
      <c r="H26" s="13"/>
      <c r="I26" s="13"/>
      <c r="J26" s="13"/>
      <c r="K26" s="13"/>
      <c r="L26" s="13"/>
      <c r="M26" s="39"/>
      <c r="N26" s="96"/>
      <c r="O26" s="14">
        <f t="shared" si="0"/>
        <v>15</v>
      </c>
    </row>
    <row r="27" spans="1:15" ht="21" customHeight="1" x14ac:dyDescent="0.15">
      <c r="A27" s="150"/>
      <c r="B27" s="120"/>
      <c r="C27" s="11" t="s">
        <v>58</v>
      </c>
      <c r="D27" s="13">
        <v>3</v>
      </c>
      <c r="E27" s="13">
        <v>10</v>
      </c>
      <c r="F27" s="13">
        <v>0</v>
      </c>
      <c r="G27" s="13">
        <v>0</v>
      </c>
      <c r="H27" s="13"/>
      <c r="I27" s="13"/>
      <c r="J27" s="13"/>
      <c r="K27" s="13"/>
      <c r="L27" s="13"/>
      <c r="M27" s="39"/>
      <c r="N27" s="96"/>
      <c r="O27" s="14">
        <f t="shared" si="0"/>
        <v>13</v>
      </c>
    </row>
    <row r="28" spans="1:15" ht="21" customHeight="1" x14ac:dyDescent="0.15">
      <c r="A28" s="150"/>
      <c r="B28" s="120"/>
      <c r="C28" s="11" t="s">
        <v>59</v>
      </c>
      <c r="D28" s="13">
        <f>SUM(D26:D27)</f>
        <v>9</v>
      </c>
      <c r="E28" s="13">
        <f>SUM(E26:E27)</f>
        <v>13</v>
      </c>
      <c r="F28" s="13">
        <f>SUM(F26:F27)</f>
        <v>2</v>
      </c>
      <c r="G28" s="13">
        <f>SUM(G26:G27)</f>
        <v>4</v>
      </c>
      <c r="H28" s="13"/>
      <c r="I28" s="13"/>
      <c r="J28" s="13"/>
      <c r="K28" s="13"/>
      <c r="L28" s="13"/>
      <c r="M28" s="39"/>
      <c r="N28" s="96"/>
      <c r="O28" s="14">
        <f t="shared" si="0"/>
        <v>28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 t="shared" ref="D29:G31" si="3">D23+D26</f>
        <v>11</v>
      </c>
      <c r="E29" s="12">
        <f t="shared" si="3"/>
        <v>6</v>
      </c>
      <c r="F29" s="12">
        <f t="shared" si="3"/>
        <v>5</v>
      </c>
      <c r="G29" s="12">
        <f t="shared" si="3"/>
        <v>6</v>
      </c>
      <c r="H29" s="12"/>
      <c r="I29" s="12"/>
      <c r="J29" s="12"/>
      <c r="K29" s="12"/>
      <c r="L29" s="12"/>
      <c r="M29" s="91"/>
      <c r="N29" s="96"/>
      <c r="O29" s="14">
        <f t="shared" si="0"/>
        <v>28</v>
      </c>
    </row>
    <row r="30" spans="1:15" ht="21" customHeight="1" x14ac:dyDescent="0.15">
      <c r="A30" s="150"/>
      <c r="B30" s="120"/>
      <c r="C30" s="11" t="s">
        <v>58</v>
      </c>
      <c r="D30" s="12">
        <f t="shared" si="3"/>
        <v>6</v>
      </c>
      <c r="E30" s="12">
        <f t="shared" si="3"/>
        <v>25</v>
      </c>
      <c r="F30" s="12">
        <f t="shared" si="3"/>
        <v>0</v>
      </c>
      <c r="G30" s="12">
        <f t="shared" si="3"/>
        <v>0</v>
      </c>
      <c r="H30" s="12"/>
      <c r="I30" s="12"/>
      <c r="J30" s="12"/>
      <c r="K30" s="12"/>
      <c r="L30" s="12"/>
      <c r="M30" s="91"/>
      <c r="N30" s="96"/>
      <c r="O30" s="14">
        <f t="shared" si="0"/>
        <v>31</v>
      </c>
    </row>
    <row r="31" spans="1:15" ht="21" customHeight="1" thickBot="1" x14ac:dyDescent="0.2">
      <c r="A31" s="151"/>
      <c r="B31" s="121"/>
      <c r="C31" s="15" t="s">
        <v>59</v>
      </c>
      <c r="D31" s="12">
        <f t="shared" si="3"/>
        <v>17</v>
      </c>
      <c r="E31" s="12">
        <f t="shared" si="3"/>
        <v>31</v>
      </c>
      <c r="F31" s="12">
        <f t="shared" si="3"/>
        <v>5</v>
      </c>
      <c r="G31" s="12">
        <f>G25+G28</f>
        <v>6</v>
      </c>
      <c r="H31" s="12"/>
      <c r="I31" s="12"/>
      <c r="J31" s="12"/>
      <c r="K31" s="12"/>
      <c r="L31" s="12"/>
      <c r="M31" s="91"/>
      <c r="N31" s="96"/>
      <c r="O31" s="14">
        <f t="shared" si="0"/>
        <v>59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9">
        <v>878</v>
      </c>
      <c r="E32" s="9">
        <v>1061</v>
      </c>
      <c r="F32" s="9">
        <v>231</v>
      </c>
      <c r="G32" s="9">
        <v>235</v>
      </c>
      <c r="H32" s="9"/>
      <c r="I32" s="9"/>
      <c r="J32" s="9"/>
      <c r="K32" s="9"/>
      <c r="L32" s="9"/>
      <c r="M32" s="90"/>
      <c r="N32" s="97"/>
      <c r="O32" s="10">
        <f t="shared" si="0"/>
        <v>2405</v>
      </c>
    </row>
    <row r="33" spans="1:15" ht="21" customHeight="1" x14ac:dyDescent="0.15">
      <c r="A33" s="150"/>
      <c r="B33" s="120"/>
      <c r="C33" s="11" t="s">
        <v>58</v>
      </c>
      <c r="D33" s="13">
        <v>16</v>
      </c>
      <c r="E33" s="13">
        <v>14</v>
      </c>
      <c r="F33" s="13">
        <v>0</v>
      </c>
      <c r="G33" s="13">
        <v>0</v>
      </c>
      <c r="H33" s="13"/>
      <c r="I33" s="13"/>
      <c r="J33" s="13"/>
      <c r="K33" s="13"/>
      <c r="L33" s="13"/>
      <c r="M33" s="39"/>
      <c r="N33" s="96"/>
      <c r="O33" s="14">
        <f t="shared" si="0"/>
        <v>30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894</v>
      </c>
      <c r="E34" s="12">
        <f>SUM(E32:E33)</f>
        <v>1075</v>
      </c>
      <c r="F34" s="12">
        <f>SUM(F32:F33)</f>
        <v>231</v>
      </c>
      <c r="G34" s="12">
        <f>SUM(G32:G33)</f>
        <v>235</v>
      </c>
      <c r="H34" s="13"/>
      <c r="I34" s="13"/>
      <c r="J34" s="13"/>
      <c r="K34" s="13"/>
      <c r="L34" s="13"/>
      <c r="M34" s="39"/>
      <c r="N34" s="96"/>
      <c r="O34" s="14">
        <f t="shared" si="0"/>
        <v>2435</v>
      </c>
    </row>
    <row r="35" spans="1:15" ht="21" customHeight="1" x14ac:dyDescent="0.15">
      <c r="A35" s="150"/>
      <c r="B35" s="120" t="s">
        <v>60</v>
      </c>
      <c r="C35" s="11" t="s">
        <v>57</v>
      </c>
      <c r="D35" s="13">
        <v>892</v>
      </c>
      <c r="E35" s="13">
        <v>1181</v>
      </c>
      <c r="F35" s="13">
        <v>306</v>
      </c>
      <c r="G35" s="13">
        <v>306</v>
      </c>
      <c r="H35" s="13"/>
      <c r="I35" s="13"/>
      <c r="J35" s="13"/>
      <c r="K35" s="13"/>
      <c r="L35" s="13"/>
      <c r="M35" s="39"/>
      <c r="N35" s="96"/>
      <c r="O35" s="14">
        <f t="shared" si="0"/>
        <v>2685</v>
      </c>
    </row>
    <row r="36" spans="1:15" ht="21" customHeight="1" x14ac:dyDescent="0.15">
      <c r="A36" s="150"/>
      <c r="B36" s="120"/>
      <c r="C36" s="11" t="s">
        <v>58</v>
      </c>
      <c r="D36" s="13">
        <v>1</v>
      </c>
      <c r="E36" s="13">
        <v>10</v>
      </c>
      <c r="F36" s="13">
        <v>0</v>
      </c>
      <c r="G36" s="13">
        <v>0</v>
      </c>
      <c r="H36" s="13"/>
      <c r="I36" s="13"/>
      <c r="J36" s="13"/>
      <c r="K36" s="13"/>
      <c r="L36" s="13"/>
      <c r="M36" s="39"/>
      <c r="N36" s="96"/>
      <c r="O36" s="14">
        <f t="shared" si="0"/>
        <v>11</v>
      </c>
    </row>
    <row r="37" spans="1:15" ht="21" customHeight="1" x14ac:dyDescent="0.15">
      <c r="A37" s="150"/>
      <c r="B37" s="120"/>
      <c r="C37" s="11" t="s">
        <v>59</v>
      </c>
      <c r="D37" s="13">
        <f>SUM(D35:D36)</f>
        <v>893</v>
      </c>
      <c r="E37" s="13">
        <f>SUM(E35:E36)</f>
        <v>1191</v>
      </c>
      <c r="F37" s="13">
        <f>SUM(F35:F36)</f>
        <v>306</v>
      </c>
      <c r="G37" s="13">
        <f>SUM(G35:G36)</f>
        <v>306</v>
      </c>
      <c r="H37" s="13"/>
      <c r="I37" s="13"/>
      <c r="J37" s="13"/>
      <c r="K37" s="13"/>
      <c r="L37" s="13"/>
      <c r="M37" s="39"/>
      <c r="N37" s="96"/>
      <c r="O37" s="14">
        <f t="shared" si="0"/>
        <v>2696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 t="shared" ref="D38:G40" si="4">D32+D35</f>
        <v>1770</v>
      </c>
      <c r="E38" s="12">
        <f t="shared" si="4"/>
        <v>2242</v>
      </c>
      <c r="F38" s="12">
        <f t="shared" si="4"/>
        <v>537</v>
      </c>
      <c r="G38" s="12">
        <v>541</v>
      </c>
      <c r="H38" s="12"/>
      <c r="I38" s="12"/>
      <c r="J38" s="12"/>
      <c r="K38" s="12"/>
      <c r="L38" s="12"/>
      <c r="M38" s="91"/>
      <c r="N38" s="96"/>
      <c r="O38" s="14">
        <f t="shared" si="0"/>
        <v>5090</v>
      </c>
    </row>
    <row r="39" spans="1:15" ht="21" customHeight="1" x14ac:dyDescent="0.15">
      <c r="A39" s="150"/>
      <c r="B39" s="120"/>
      <c r="C39" s="11" t="s">
        <v>58</v>
      </c>
      <c r="D39" s="12">
        <f t="shared" si="4"/>
        <v>17</v>
      </c>
      <c r="E39" s="12">
        <f t="shared" si="4"/>
        <v>24</v>
      </c>
      <c r="F39" s="12">
        <f t="shared" si="4"/>
        <v>0</v>
      </c>
      <c r="G39" s="12">
        <f t="shared" si="4"/>
        <v>0</v>
      </c>
      <c r="H39" s="12"/>
      <c r="I39" s="12"/>
      <c r="J39" s="12"/>
      <c r="K39" s="12"/>
      <c r="L39" s="12"/>
      <c r="M39" s="91"/>
      <c r="N39" s="96"/>
      <c r="O39" s="14">
        <f t="shared" si="0"/>
        <v>41</v>
      </c>
    </row>
    <row r="40" spans="1:15" ht="21" customHeight="1" thickBot="1" x14ac:dyDescent="0.2">
      <c r="A40" s="151"/>
      <c r="B40" s="121"/>
      <c r="C40" s="15" t="s">
        <v>59</v>
      </c>
      <c r="D40" s="12">
        <f t="shared" si="4"/>
        <v>1787</v>
      </c>
      <c r="E40" s="12">
        <f t="shared" si="4"/>
        <v>2266</v>
      </c>
      <c r="F40" s="12">
        <f t="shared" si="4"/>
        <v>537</v>
      </c>
      <c r="G40" s="12">
        <f t="shared" si="4"/>
        <v>541</v>
      </c>
      <c r="H40" s="12"/>
      <c r="I40" s="12"/>
      <c r="J40" s="12"/>
      <c r="K40" s="12"/>
      <c r="L40" s="12"/>
      <c r="M40" s="91"/>
      <c r="N40" s="96"/>
      <c r="O40" s="14">
        <f t="shared" si="0"/>
        <v>5131</v>
      </c>
    </row>
    <row r="41" spans="1:15" ht="21" customHeight="1" x14ac:dyDescent="0.15">
      <c r="A41" s="143" t="s">
        <v>63</v>
      </c>
      <c r="B41" s="144"/>
      <c r="C41" s="7" t="s">
        <v>57</v>
      </c>
      <c r="D41" s="9">
        <v>98</v>
      </c>
      <c r="E41" s="9">
        <v>115</v>
      </c>
      <c r="F41" s="9">
        <v>40</v>
      </c>
      <c r="G41" s="9">
        <v>41</v>
      </c>
      <c r="H41" s="9"/>
      <c r="I41" s="9"/>
      <c r="J41" s="9"/>
      <c r="K41" s="9"/>
      <c r="L41" s="9"/>
      <c r="M41" s="90"/>
      <c r="N41" s="97"/>
      <c r="O41" s="10">
        <f t="shared" si="0"/>
        <v>294</v>
      </c>
    </row>
    <row r="42" spans="1:15" ht="21" customHeight="1" x14ac:dyDescent="0.15">
      <c r="A42" s="145"/>
      <c r="B42" s="146"/>
      <c r="C42" s="11" t="s">
        <v>58</v>
      </c>
      <c r="D42" s="13">
        <v>2</v>
      </c>
      <c r="E42" s="13">
        <v>2</v>
      </c>
      <c r="F42" s="13">
        <v>0</v>
      </c>
      <c r="G42" s="13">
        <v>0</v>
      </c>
      <c r="H42" s="13"/>
      <c r="I42" s="13"/>
      <c r="J42" s="13"/>
      <c r="K42" s="13"/>
      <c r="L42" s="13"/>
      <c r="M42" s="39"/>
      <c r="N42" s="96"/>
      <c r="O42" s="14">
        <f t="shared" si="0"/>
        <v>4</v>
      </c>
    </row>
    <row r="43" spans="1:15" ht="21" customHeight="1" thickBot="1" x14ac:dyDescent="0.2">
      <c r="A43" s="147"/>
      <c r="B43" s="148"/>
      <c r="C43" s="15" t="s">
        <v>59</v>
      </c>
      <c r="D43" s="16">
        <f>SUM(D41:D42)</f>
        <v>100</v>
      </c>
      <c r="E43" s="16">
        <f>SUM(E41:E42)</f>
        <v>117</v>
      </c>
      <c r="F43" s="16">
        <f>SUM(F41:F42)</f>
        <v>40</v>
      </c>
      <c r="G43" s="16">
        <f>SUM(G41:G42)</f>
        <v>41</v>
      </c>
      <c r="H43" s="65"/>
      <c r="I43" s="65"/>
      <c r="J43" s="65"/>
      <c r="K43" s="65"/>
      <c r="L43" s="65"/>
      <c r="M43" s="92"/>
      <c r="N43" s="99"/>
      <c r="O43" s="105">
        <f t="shared" si="0"/>
        <v>298</v>
      </c>
    </row>
    <row r="44" spans="1:15" ht="21" customHeight="1" x14ac:dyDescent="0.15">
      <c r="A44" s="143" t="s">
        <v>64</v>
      </c>
      <c r="B44" s="144"/>
      <c r="C44" s="7" t="s">
        <v>57</v>
      </c>
      <c r="D44" s="9">
        <v>31</v>
      </c>
      <c r="E44" s="9">
        <v>87</v>
      </c>
      <c r="F44" s="9">
        <v>4</v>
      </c>
      <c r="G44" s="9">
        <v>10</v>
      </c>
      <c r="H44" s="9"/>
      <c r="I44" s="9"/>
      <c r="J44" s="9"/>
      <c r="K44" s="9"/>
      <c r="L44" s="9"/>
      <c r="M44" s="90"/>
      <c r="N44" s="97"/>
      <c r="O44" s="37">
        <f t="shared" si="0"/>
        <v>132</v>
      </c>
    </row>
    <row r="45" spans="1:15" ht="21" customHeight="1" x14ac:dyDescent="0.15">
      <c r="A45" s="145"/>
      <c r="B45" s="146"/>
      <c r="C45" s="11" t="s">
        <v>58</v>
      </c>
      <c r="D45" s="13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31</v>
      </c>
      <c r="E46" s="16">
        <f>SUM(E44:E45)</f>
        <v>87</v>
      </c>
      <c r="F46" s="16">
        <f>SUM(F44:F45)</f>
        <v>4</v>
      </c>
      <c r="G46" s="16">
        <f>SUM(G44:G45)</f>
        <v>10</v>
      </c>
      <c r="H46" s="65"/>
      <c r="I46" s="65"/>
      <c r="J46" s="65"/>
      <c r="K46" s="65"/>
      <c r="L46" s="65"/>
      <c r="M46" s="92"/>
      <c r="N46" s="99"/>
      <c r="O46" s="14">
        <f t="shared" si="0"/>
        <v>132</v>
      </c>
    </row>
    <row r="47" spans="1:15" ht="21" customHeight="1" thickBot="1" x14ac:dyDescent="0.2">
      <c r="A47" s="159" t="s">
        <v>65</v>
      </c>
      <c r="B47" s="160"/>
      <c r="C47" s="161"/>
      <c r="D47" s="19">
        <f>SUM(D22,D31,D40,D43,D46)</f>
        <v>2231</v>
      </c>
      <c r="E47" s="19">
        <f>SUM(E22,E31,E40,E43,E46)</f>
        <v>2953</v>
      </c>
      <c r="F47" s="19">
        <f t="shared" ref="F47:G47" si="5">SUM(F22,F31,F40,F43,F46)</f>
        <v>629</v>
      </c>
      <c r="G47" s="19">
        <f t="shared" si="5"/>
        <v>686</v>
      </c>
      <c r="H47" s="19"/>
      <c r="I47" s="19"/>
      <c r="J47" s="19"/>
      <c r="K47" s="19"/>
      <c r="L47" s="19"/>
      <c r="M47" s="93"/>
      <c r="N47" s="100"/>
      <c r="O47" s="28">
        <f t="shared" si="0"/>
        <v>6499</v>
      </c>
    </row>
    <row r="48" spans="1:15" ht="21" customHeight="1" thickBot="1" x14ac:dyDescent="0.2">
      <c r="A48" s="159" t="s">
        <v>32</v>
      </c>
      <c r="B48" s="160"/>
      <c r="C48" s="161"/>
      <c r="D48" s="19">
        <v>15</v>
      </c>
      <c r="E48" s="19">
        <v>47</v>
      </c>
      <c r="F48" s="19">
        <v>15</v>
      </c>
      <c r="G48" s="19">
        <v>5</v>
      </c>
      <c r="H48" s="19"/>
      <c r="I48" s="19"/>
      <c r="J48" s="19"/>
      <c r="K48" s="19"/>
      <c r="L48" s="19"/>
      <c r="M48" s="93"/>
      <c r="N48" s="100"/>
      <c r="O48" s="28">
        <f t="shared" si="0"/>
        <v>82</v>
      </c>
    </row>
    <row r="49" spans="1:15" ht="21" customHeight="1" thickBot="1" x14ac:dyDescent="0.2">
      <c r="A49" s="159" t="s">
        <v>66</v>
      </c>
      <c r="B49" s="160"/>
      <c r="C49" s="161"/>
      <c r="D49" s="19">
        <f>SUM(D47:D48)</f>
        <v>2246</v>
      </c>
      <c r="E49" s="19">
        <f>SUM(E47:E48)</f>
        <v>3000</v>
      </c>
      <c r="F49" s="19">
        <f>SUM(F47:F48)</f>
        <v>644</v>
      </c>
      <c r="G49" s="19">
        <f>SUM(G47:G48)</f>
        <v>691</v>
      </c>
      <c r="H49" s="19"/>
      <c r="I49" s="19"/>
      <c r="J49" s="19"/>
      <c r="K49" s="19"/>
      <c r="L49" s="19"/>
      <c r="M49" s="93"/>
      <c r="N49" s="100"/>
      <c r="O49" s="28">
        <f t="shared" si="0"/>
        <v>6581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2">
        <v>972</v>
      </c>
      <c r="E50" s="22">
        <v>1240</v>
      </c>
      <c r="F50" s="22">
        <v>304</v>
      </c>
      <c r="G50" s="22">
        <v>365</v>
      </c>
      <c r="H50" s="22"/>
      <c r="I50" s="22"/>
      <c r="J50" s="22"/>
      <c r="K50" s="22"/>
      <c r="L50" s="22"/>
      <c r="M50" s="94"/>
      <c r="N50" s="101"/>
      <c r="O50" s="98">
        <f t="shared" si="0"/>
        <v>2881</v>
      </c>
    </row>
    <row r="51" spans="1:15" ht="21" customHeight="1" x14ac:dyDescent="0.15">
      <c r="A51" s="118"/>
      <c r="B51" s="146"/>
      <c r="C51" s="11" t="s">
        <v>69</v>
      </c>
      <c r="D51" s="13">
        <v>746</v>
      </c>
      <c r="E51" s="13">
        <v>1075</v>
      </c>
      <c r="F51" s="13">
        <v>251</v>
      </c>
      <c r="G51" s="13">
        <v>314</v>
      </c>
      <c r="H51" s="13"/>
      <c r="I51" s="13"/>
      <c r="J51" s="13"/>
      <c r="K51" s="13"/>
      <c r="L51" s="13"/>
      <c r="M51" s="39"/>
      <c r="N51" s="96"/>
      <c r="O51" s="14">
        <f t="shared" si="0"/>
        <v>2386</v>
      </c>
    </row>
    <row r="52" spans="1:15" ht="21" customHeight="1" x14ac:dyDescent="0.15">
      <c r="A52" s="118"/>
      <c r="B52" s="146"/>
      <c r="C52" s="11" t="s">
        <v>59</v>
      </c>
      <c r="D52" s="13">
        <f>SUM(D50:D51)</f>
        <v>1718</v>
      </c>
      <c r="E52" s="13">
        <f>SUM(E50:E51)</f>
        <v>2315</v>
      </c>
      <c r="F52" s="13">
        <f>SUM(F50:F51)</f>
        <v>555</v>
      </c>
      <c r="G52" s="13">
        <f>SUM(G50:G51)</f>
        <v>679</v>
      </c>
      <c r="H52" s="13"/>
      <c r="I52" s="13"/>
      <c r="J52" s="13"/>
      <c r="K52" s="13"/>
      <c r="L52" s="13"/>
      <c r="M52" s="39"/>
      <c r="N52" s="96"/>
      <c r="O52" s="14">
        <f t="shared" si="0"/>
        <v>5267</v>
      </c>
    </row>
    <row r="53" spans="1:15" ht="21" customHeight="1" x14ac:dyDescent="0.15">
      <c r="A53" s="118"/>
      <c r="B53" s="165" t="s">
        <v>38</v>
      </c>
      <c r="C53" s="166"/>
      <c r="D53" s="13">
        <v>12</v>
      </c>
      <c r="E53" s="13">
        <v>6</v>
      </c>
      <c r="F53" s="13">
        <v>3</v>
      </c>
      <c r="G53" s="13">
        <v>7</v>
      </c>
      <c r="H53" s="13"/>
      <c r="I53" s="13"/>
      <c r="J53" s="13"/>
      <c r="K53" s="13"/>
      <c r="L53" s="13"/>
      <c r="M53" s="39"/>
      <c r="N53" s="96"/>
      <c r="O53" s="14">
        <f t="shared" si="0"/>
        <v>28</v>
      </c>
    </row>
    <row r="54" spans="1:15" ht="21" customHeight="1" thickBot="1" x14ac:dyDescent="0.2">
      <c r="A54" s="163"/>
      <c r="B54" s="167" t="s">
        <v>39</v>
      </c>
      <c r="C54" s="168"/>
      <c r="D54" s="24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3" t="s">
        <v>102</v>
      </c>
      <c r="B55" s="154"/>
      <c r="C55" s="154"/>
      <c r="D55" s="19">
        <f>SUM(D52:D54)</f>
        <v>1730</v>
      </c>
      <c r="E55" s="19">
        <f>SUM(E52:E54)</f>
        <v>2321</v>
      </c>
      <c r="F55" s="19">
        <f>SUM(F52:F54)</f>
        <v>558</v>
      </c>
      <c r="G55" s="19">
        <f>SUM(G52:G54)</f>
        <v>686</v>
      </c>
      <c r="H55" s="19"/>
      <c r="I55" s="19"/>
      <c r="J55" s="19"/>
      <c r="K55" s="19"/>
      <c r="L55" s="19"/>
      <c r="M55" s="93"/>
      <c r="N55" s="100"/>
      <c r="O55" s="28">
        <f t="shared" si="0"/>
        <v>5295</v>
      </c>
    </row>
    <row r="56" spans="1:15" ht="23.25" customHeight="1" thickBot="1" x14ac:dyDescent="0.2">
      <c r="A56" s="156" t="s">
        <v>42</v>
      </c>
      <c r="B56" s="157"/>
      <c r="C56" s="157"/>
      <c r="D56" s="27">
        <f>SUM(D49+D55)</f>
        <v>3976</v>
      </c>
      <c r="E56" s="27">
        <f>SUM(E49+E55)</f>
        <v>5321</v>
      </c>
      <c r="F56" s="27">
        <f>SUM(F49+F55)</f>
        <v>1202</v>
      </c>
      <c r="G56" s="27">
        <f>SUM(G49+G55)</f>
        <v>1377</v>
      </c>
      <c r="H56" s="27"/>
      <c r="I56" s="27"/>
      <c r="J56" s="27"/>
      <c r="K56" s="27"/>
      <c r="L56" s="27"/>
      <c r="M56" s="55"/>
      <c r="N56" s="104"/>
      <c r="O56" s="28">
        <f t="shared" si="0"/>
        <v>11876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B6683-F859-443E-8668-28991515982B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29"/>
    </row>
    <row r="5" spans="1:15" ht="15" customHeight="1" x14ac:dyDescent="0.2">
      <c r="A5" s="85" t="s">
        <v>103</v>
      </c>
      <c r="C5" s="86"/>
      <c r="D5" s="6"/>
      <c r="E5" s="88"/>
      <c r="F5" s="88"/>
      <c r="J5" s="89"/>
      <c r="K5" s="89"/>
      <c r="L5" s="89"/>
      <c r="M5" s="89"/>
      <c r="N5" s="89"/>
      <c r="O5" s="31"/>
    </row>
    <row r="6" spans="1:15" ht="15" customHeight="1" thickBot="1" x14ac:dyDescent="0.2">
      <c r="J6" s="32"/>
      <c r="K6" s="32"/>
      <c r="L6" s="32"/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104</v>
      </c>
      <c r="E7" s="171" t="s">
        <v>105</v>
      </c>
      <c r="F7" s="137" t="s">
        <v>106</v>
      </c>
      <c r="G7" s="137" t="s">
        <v>107</v>
      </c>
      <c r="H7" s="137" t="s">
        <v>108</v>
      </c>
      <c r="I7" s="137" t="s">
        <v>109</v>
      </c>
      <c r="J7" s="185" t="s">
        <v>110</v>
      </c>
      <c r="K7" s="137"/>
      <c r="L7" s="137"/>
      <c r="M7" s="137"/>
      <c r="N7" s="188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2"/>
      <c r="F8" s="173"/>
      <c r="G8" s="173"/>
      <c r="H8" s="173"/>
      <c r="I8" s="173"/>
      <c r="J8" s="186"/>
      <c r="K8" s="178"/>
      <c r="L8" s="178"/>
      <c r="M8" s="178"/>
      <c r="N8" s="205"/>
      <c r="O8" s="176"/>
    </row>
    <row r="9" spans="1:15" x14ac:dyDescent="0.15">
      <c r="A9" s="118"/>
      <c r="B9" s="120"/>
      <c r="C9" s="122"/>
      <c r="D9" s="170"/>
      <c r="E9" s="172"/>
      <c r="F9" s="173"/>
      <c r="G9" s="173"/>
      <c r="H9" s="173"/>
      <c r="I9" s="173"/>
      <c r="J9" s="186"/>
      <c r="K9" s="178"/>
      <c r="L9" s="178"/>
      <c r="M9" s="178"/>
      <c r="N9" s="205"/>
      <c r="O9" s="176"/>
    </row>
    <row r="10" spans="1:15" ht="18.75" customHeight="1" thickBot="1" x14ac:dyDescent="0.2">
      <c r="A10" s="119"/>
      <c r="B10" s="121"/>
      <c r="C10" s="123"/>
      <c r="D10" s="197"/>
      <c r="E10" s="198"/>
      <c r="F10" s="174"/>
      <c r="G10" s="174"/>
      <c r="H10" s="174"/>
      <c r="I10" s="174"/>
      <c r="J10" s="187"/>
      <c r="K10" s="179"/>
      <c r="L10" s="179"/>
      <c r="M10" s="179"/>
      <c r="N10" s="205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217</v>
      </c>
      <c r="E11" s="9">
        <v>216</v>
      </c>
      <c r="F11" s="9">
        <v>547</v>
      </c>
      <c r="G11" s="9">
        <v>391</v>
      </c>
      <c r="H11" s="9">
        <v>579</v>
      </c>
      <c r="I11" s="9">
        <v>631</v>
      </c>
      <c r="J11" s="90">
        <v>662</v>
      </c>
      <c r="K11" s="90"/>
      <c r="L11" s="9"/>
      <c r="M11" s="112"/>
      <c r="N11" s="97"/>
      <c r="O11" s="10">
        <f t="shared" ref="O11:O56" si="0">SUM(D11:J11)</f>
        <v>3243</v>
      </c>
    </row>
    <row r="12" spans="1:15" ht="21" customHeight="1" x14ac:dyDescent="0.15">
      <c r="A12" s="150"/>
      <c r="B12" s="120"/>
      <c r="C12" s="11" t="s">
        <v>58</v>
      </c>
      <c r="D12" s="12">
        <v>63</v>
      </c>
      <c r="E12" s="13">
        <v>3</v>
      </c>
      <c r="F12" s="13">
        <v>165</v>
      </c>
      <c r="G12" s="13">
        <v>46</v>
      </c>
      <c r="H12" s="13">
        <v>106</v>
      </c>
      <c r="I12" s="13">
        <v>111</v>
      </c>
      <c r="J12" s="39">
        <v>106</v>
      </c>
      <c r="K12" s="39"/>
      <c r="L12" s="13"/>
      <c r="M12" s="91"/>
      <c r="N12" s="96"/>
      <c r="O12" s="14">
        <f t="shared" si="0"/>
        <v>600</v>
      </c>
    </row>
    <row r="13" spans="1:15" ht="21" customHeight="1" x14ac:dyDescent="0.15">
      <c r="A13" s="150"/>
      <c r="B13" s="120"/>
      <c r="C13" s="11" t="s">
        <v>59</v>
      </c>
      <c r="D13" s="12">
        <f t="shared" ref="D13:J13" si="1">SUM(D11:D12)</f>
        <v>280</v>
      </c>
      <c r="E13" s="13">
        <f t="shared" si="1"/>
        <v>219</v>
      </c>
      <c r="F13" s="13">
        <f>SUM(F11:F12)</f>
        <v>712</v>
      </c>
      <c r="G13" s="13">
        <f>SUM(G11:G12)</f>
        <v>437</v>
      </c>
      <c r="H13" s="13">
        <f>SUM(H11:H12)</f>
        <v>685</v>
      </c>
      <c r="I13" s="13">
        <f t="shared" si="1"/>
        <v>742</v>
      </c>
      <c r="J13" s="39">
        <f t="shared" si="1"/>
        <v>768</v>
      </c>
      <c r="K13" s="39"/>
      <c r="L13" s="13"/>
      <c r="M13" s="91"/>
      <c r="N13" s="96"/>
      <c r="O13" s="17">
        <f t="shared" si="0"/>
        <v>3843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349</v>
      </c>
      <c r="E14" s="13">
        <v>156</v>
      </c>
      <c r="F14" s="13">
        <v>817</v>
      </c>
      <c r="G14" s="13">
        <v>590</v>
      </c>
      <c r="H14" s="13">
        <v>684</v>
      </c>
      <c r="I14" s="13">
        <v>852</v>
      </c>
      <c r="J14" s="39">
        <v>1136</v>
      </c>
      <c r="K14" s="39"/>
      <c r="L14" s="13"/>
      <c r="M14" s="91"/>
      <c r="N14" s="96"/>
      <c r="O14" s="14">
        <f t="shared" si="0"/>
        <v>4584</v>
      </c>
    </row>
    <row r="15" spans="1:15" ht="21" customHeight="1" x14ac:dyDescent="0.15">
      <c r="A15" s="150"/>
      <c r="B15" s="120"/>
      <c r="C15" s="11" t="s">
        <v>58</v>
      </c>
      <c r="D15" s="12">
        <v>1</v>
      </c>
      <c r="E15" s="13">
        <v>0</v>
      </c>
      <c r="F15" s="13">
        <v>15</v>
      </c>
      <c r="G15" s="13">
        <v>7</v>
      </c>
      <c r="H15" s="13">
        <v>16</v>
      </c>
      <c r="I15" s="13">
        <v>12</v>
      </c>
      <c r="J15" s="39">
        <v>6</v>
      </c>
      <c r="K15" s="39"/>
      <c r="L15" s="13"/>
      <c r="M15" s="91"/>
      <c r="N15" s="96"/>
      <c r="O15" s="14">
        <f t="shared" si="0"/>
        <v>57</v>
      </c>
    </row>
    <row r="16" spans="1:15" ht="21" customHeight="1" x14ac:dyDescent="0.15">
      <c r="A16" s="150"/>
      <c r="B16" s="120"/>
      <c r="C16" s="11" t="s">
        <v>59</v>
      </c>
      <c r="D16" s="12">
        <f t="shared" ref="D16:J16" si="2">SUM(D14:D15)</f>
        <v>350</v>
      </c>
      <c r="E16" s="13">
        <f t="shared" si="2"/>
        <v>156</v>
      </c>
      <c r="F16" s="13">
        <f t="shared" si="2"/>
        <v>832</v>
      </c>
      <c r="G16" s="13">
        <f t="shared" si="2"/>
        <v>597</v>
      </c>
      <c r="H16" s="13">
        <f t="shared" si="2"/>
        <v>700</v>
      </c>
      <c r="I16" s="13">
        <f t="shared" si="2"/>
        <v>864</v>
      </c>
      <c r="J16" s="39">
        <f t="shared" si="2"/>
        <v>1142</v>
      </c>
      <c r="K16" s="39"/>
      <c r="L16" s="13"/>
      <c r="M16" s="91"/>
      <c r="N16" s="96"/>
      <c r="O16" s="17">
        <f t="shared" si="0"/>
        <v>4641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1</v>
      </c>
      <c r="E17" s="13">
        <v>4</v>
      </c>
      <c r="F17" s="13">
        <v>3</v>
      </c>
      <c r="G17" s="13">
        <v>4</v>
      </c>
      <c r="H17" s="13">
        <v>5</v>
      </c>
      <c r="I17" s="13">
        <v>2</v>
      </c>
      <c r="J17" s="39">
        <v>6</v>
      </c>
      <c r="K17" s="39"/>
      <c r="L17" s="13"/>
      <c r="M17" s="91"/>
      <c r="N17" s="96"/>
      <c r="O17" s="14">
        <f t="shared" si="0"/>
        <v>25</v>
      </c>
    </row>
    <row r="18" spans="1:15" ht="21" customHeight="1" x14ac:dyDescent="0.15">
      <c r="A18" s="150"/>
      <c r="B18" s="120"/>
      <c r="C18" s="11" t="s">
        <v>58</v>
      </c>
      <c r="D18" s="12">
        <v>3</v>
      </c>
      <c r="E18" s="13">
        <v>0</v>
      </c>
      <c r="F18" s="13">
        <v>19</v>
      </c>
      <c r="G18" s="13">
        <v>10</v>
      </c>
      <c r="H18" s="13">
        <v>1</v>
      </c>
      <c r="I18" s="13">
        <v>8</v>
      </c>
      <c r="J18" s="13">
        <v>11</v>
      </c>
      <c r="K18" s="91"/>
      <c r="L18" s="13"/>
      <c r="M18" s="91"/>
      <c r="N18" s="96"/>
      <c r="O18" s="17">
        <f t="shared" si="0"/>
        <v>52</v>
      </c>
    </row>
    <row r="19" spans="1:15" ht="21" customHeight="1" x14ac:dyDescent="0.15">
      <c r="A19" s="150"/>
      <c r="B19" s="120"/>
      <c r="C19" s="11" t="s">
        <v>59</v>
      </c>
      <c r="D19" s="12">
        <f t="shared" ref="D19:J19" si="3">SUM(D17:D18)</f>
        <v>4</v>
      </c>
      <c r="E19" s="12">
        <f t="shared" si="3"/>
        <v>4</v>
      </c>
      <c r="F19" s="12">
        <f t="shared" si="3"/>
        <v>22</v>
      </c>
      <c r="G19" s="12">
        <f t="shared" si="3"/>
        <v>14</v>
      </c>
      <c r="H19" s="12">
        <f t="shared" si="3"/>
        <v>6</v>
      </c>
      <c r="I19" s="12">
        <f t="shared" si="3"/>
        <v>10</v>
      </c>
      <c r="J19" s="13">
        <f t="shared" si="3"/>
        <v>17</v>
      </c>
      <c r="K19" s="91"/>
      <c r="L19" s="13"/>
      <c r="M19" s="91"/>
      <c r="N19" s="96"/>
      <c r="O19" s="14">
        <f t="shared" si="0"/>
        <v>77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>SUM(D11,D14,D17)</f>
        <v>567</v>
      </c>
      <c r="E20" s="12">
        <f>SUM(E11,E14,E17)</f>
        <v>376</v>
      </c>
      <c r="F20" s="12">
        <f t="shared" ref="F20:J21" si="4">SUM(F11,F14,F17)</f>
        <v>1367</v>
      </c>
      <c r="G20" s="12">
        <f t="shared" si="4"/>
        <v>985</v>
      </c>
      <c r="H20" s="12">
        <f t="shared" si="4"/>
        <v>1268</v>
      </c>
      <c r="I20" s="12">
        <f t="shared" si="4"/>
        <v>1485</v>
      </c>
      <c r="J20" s="12">
        <f t="shared" si="4"/>
        <v>1804</v>
      </c>
      <c r="K20" s="91"/>
      <c r="L20" s="13"/>
      <c r="M20" s="91"/>
      <c r="N20" s="96"/>
      <c r="O20" s="17">
        <f t="shared" si="0"/>
        <v>7852</v>
      </c>
    </row>
    <row r="21" spans="1:15" ht="21" customHeight="1" x14ac:dyDescent="0.15">
      <c r="A21" s="150"/>
      <c r="B21" s="120"/>
      <c r="C21" s="11" t="s">
        <v>58</v>
      </c>
      <c r="D21" s="12">
        <f>SUM(D12,D15,D18)</f>
        <v>67</v>
      </c>
      <c r="E21" s="12">
        <f>SUM(E12,E15,E18)</f>
        <v>3</v>
      </c>
      <c r="F21" s="12">
        <f t="shared" si="4"/>
        <v>199</v>
      </c>
      <c r="G21" s="12">
        <f t="shared" si="4"/>
        <v>63</v>
      </c>
      <c r="H21" s="12">
        <f t="shared" si="4"/>
        <v>123</v>
      </c>
      <c r="I21" s="12">
        <f t="shared" si="4"/>
        <v>131</v>
      </c>
      <c r="J21" s="12">
        <f t="shared" si="4"/>
        <v>123</v>
      </c>
      <c r="K21" s="91"/>
      <c r="L21" s="13"/>
      <c r="M21" s="91"/>
      <c r="N21" s="96"/>
      <c r="O21" s="14">
        <f t="shared" si="0"/>
        <v>709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634</v>
      </c>
      <c r="E22" s="12">
        <f>SUM(E20:E21)</f>
        <v>379</v>
      </c>
      <c r="F22" s="12">
        <f t="shared" ref="F22:J22" si="5">SUM(F20:F21)</f>
        <v>1566</v>
      </c>
      <c r="G22" s="12">
        <f t="shared" si="5"/>
        <v>1048</v>
      </c>
      <c r="H22" s="12">
        <f t="shared" si="5"/>
        <v>1391</v>
      </c>
      <c r="I22" s="12">
        <f t="shared" si="5"/>
        <v>1616</v>
      </c>
      <c r="J22" s="12">
        <f t="shared" si="5"/>
        <v>1927</v>
      </c>
      <c r="K22" s="113"/>
      <c r="L22" s="62"/>
      <c r="M22" s="114"/>
      <c r="N22" s="102"/>
      <c r="O22" s="98">
        <f t="shared" si="0"/>
        <v>8561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2</v>
      </c>
      <c r="E23" s="9">
        <v>7</v>
      </c>
      <c r="F23" s="9">
        <v>4</v>
      </c>
      <c r="G23" s="9">
        <v>17</v>
      </c>
      <c r="H23" s="9">
        <v>13</v>
      </c>
      <c r="I23" s="9">
        <v>7</v>
      </c>
      <c r="J23" s="90">
        <v>19</v>
      </c>
      <c r="K23" s="90"/>
      <c r="L23" s="9"/>
      <c r="M23" s="112"/>
      <c r="N23" s="97"/>
      <c r="O23" s="10">
        <f t="shared" si="0"/>
        <v>69</v>
      </c>
    </row>
    <row r="24" spans="1:15" ht="21" customHeight="1" x14ac:dyDescent="0.15">
      <c r="A24" s="150"/>
      <c r="B24" s="120"/>
      <c r="C24" s="11" t="s">
        <v>58</v>
      </c>
      <c r="D24" s="12">
        <v>9</v>
      </c>
      <c r="E24" s="13">
        <v>4</v>
      </c>
      <c r="F24" s="13">
        <v>25</v>
      </c>
      <c r="G24" s="13">
        <v>27</v>
      </c>
      <c r="H24" s="13">
        <v>0</v>
      </c>
      <c r="I24" s="13">
        <v>38</v>
      </c>
      <c r="J24" s="39">
        <v>72</v>
      </c>
      <c r="K24" s="39"/>
      <c r="L24" s="13"/>
      <c r="M24" s="91"/>
      <c r="N24" s="96"/>
      <c r="O24" s="14">
        <f t="shared" si="0"/>
        <v>175</v>
      </c>
    </row>
    <row r="25" spans="1:15" ht="21" customHeight="1" x14ac:dyDescent="0.15">
      <c r="A25" s="150"/>
      <c r="B25" s="120"/>
      <c r="C25" s="11" t="s">
        <v>59</v>
      </c>
      <c r="D25" s="12">
        <f t="shared" ref="D25:J25" si="6">SUM(D23:D24)</f>
        <v>11</v>
      </c>
      <c r="E25" s="13">
        <f t="shared" si="6"/>
        <v>11</v>
      </c>
      <c r="F25" s="13">
        <f t="shared" si="6"/>
        <v>29</v>
      </c>
      <c r="G25" s="13">
        <f t="shared" si="6"/>
        <v>44</v>
      </c>
      <c r="H25" s="13">
        <f t="shared" si="6"/>
        <v>13</v>
      </c>
      <c r="I25" s="13">
        <f t="shared" si="6"/>
        <v>45</v>
      </c>
      <c r="J25" s="39">
        <f t="shared" si="6"/>
        <v>91</v>
      </c>
      <c r="K25" s="39"/>
      <c r="L25" s="13"/>
      <c r="M25" s="91"/>
      <c r="N25" s="96"/>
      <c r="O25" s="17">
        <f t="shared" si="0"/>
        <v>244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20</v>
      </c>
      <c r="E26" s="13">
        <v>7</v>
      </c>
      <c r="F26" s="13">
        <v>24</v>
      </c>
      <c r="G26" s="13">
        <v>12</v>
      </c>
      <c r="H26" s="13">
        <v>30</v>
      </c>
      <c r="I26" s="13">
        <v>39</v>
      </c>
      <c r="J26" s="39">
        <v>37</v>
      </c>
      <c r="K26" s="39"/>
      <c r="L26" s="13"/>
      <c r="M26" s="91"/>
      <c r="N26" s="96"/>
      <c r="O26" s="14">
        <f t="shared" si="0"/>
        <v>169</v>
      </c>
    </row>
    <row r="27" spans="1:15" ht="21" customHeight="1" x14ac:dyDescent="0.15">
      <c r="A27" s="150"/>
      <c r="B27" s="120"/>
      <c r="C27" s="11" t="s">
        <v>58</v>
      </c>
      <c r="D27" s="12">
        <v>3</v>
      </c>
      <c r="E27" s="13">
        <v>1</v>
      </c>
      <c r="F27" s="13">
        <v>7</v>
      </c>
      <c r="G27" s="13">
        <v>3</v>
      </c>
      <c r="H27" s="13">
        <v>0</v>
      </c>
      <c r="I27" s="13">
        <v>7</v>
      </c>
      <c r="J27" s="13">
        <v>13</v>
      </c>
      <c r="K27" s="91"/>
      <c r="L27" s="13"/>
      <c r="M27" s="91"/>
      <c r="N27" s="96"/>
      <c r="O27" s="17">
        <f t="shared" si="0"/>
        <v>34</v>
      </c>
    </row>
    <row r="28" spans="1:15" ht="21" customHeight="1" x14ac:dyDescent="0.15">
      <c r="A28" s="150"/>
      <c r="B28" s="120"/>
      <c r="C28" s="11" t="s">
        <v>59</v>
      </c>
      <c r="D28" s="12">
        <f t="shared" ref="D28:J28" si="7">SUM(D26:D27)</f>
        <v>23</v>
      </c>
      <c r="E28" s="12">
        <f t="shared" si="7"/>
        <v>8</v>
      </c>
      <c r="F28" s="12">
        <f t="shared" si="7"/>
        <v>31</v>
      </c>
      <c r="G28" s="12">
        <f t="shared" si="7"/>
        <v>15</v>
      </c>
      <c r="H28" s="12">
        <f t="shared" si="7"/>
        <v>30</v>
      </c>
      <c r="I28" s="12">
        <f t="shared" si="7"/>
        <v>46</v>
      </c>
      <c r="J28" s="13">
        <f t="shared" si="7"/>
        <v>50</v>
      </c>
      <c r="K28" s="91"/>
      <c r="L28" s="13"/>
      <c r="M28" s="91"/>
      <c r="N28" s="96"/>
      <c r="O28" s="14">
        <f t="shared" si="0"/>
        <v>203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>SUM(D23,D26)</f>
        <v>22</v>
      </c>
      <c r="E29" s="12">
        <f>SUM(E23,E26)</f>
        <v>14</v>
      </c>
      <c r="F29" s="12">
        <f t="shared" ref="F29:J30" si="8">SUM(F23,F26)</f>
        <v>28</v>
      </c>
      <c r="G29" s="12">
        <f t="shared" si="8"/>
        <v>29</v>
      </c>
      <c r="H29" s="12">
        <f t="shared" si="8"/>
        <v>43</v>
      </c>
      <c r="I29" s="12">
        <f t="shared" si="8"/>
        <v>46</v>
      </c>
      <c r="J29" s="12">
        <f t="shared" si="8"/>
        <v>56</v>
      </c>
      <c r="K29" s="91"/>
      <c r="L29" s="13"/>
      <c r="M29" s="91"/>
      <c r="N29" s="96"/>
      <c r="O29" s="17">
        <f t="shared" si="0"/>
        <v>238</v>
      </c>
    </row>
    <row r="30" spans="1:15" ht="21" customHeight="1" x14ac:dyDescent="0.15">
      <c r="A30" s="150"/>
      <c r="B30" s="120"/>
      <c r="C30" s="11" t="s">
        <v>58</v>
      </c>
      <c r="D30" s="12">
        <f>SUM(D24,D27)</f>
        <v>12</v>
      </c>
      <c r="E30" s="12">
        <f>SUM(E24,E27)</f>
        <v>5</v>
      </c>
      <c r="F30" s="12">
        <f t="shared" si="8"/>
        <v>32</v>
      </c>
      <c r="G30" s="12">
        <f t="shared" si="8"/>
        <v>30</v>
      </c>
      <c r="H30" s="12">
        <f t="shared" si="8"/>
        <v>0</v>
      </c>
      <c r="I30" s="12">
        <f t="shared" si="8"/>
        <v>45</v>
      </c>
      <c r="J30" s="12">
        <f t="shared" si="8"/>
        <v>85</v>
      </c>
      <c r="K30" s="91"/>
      <c r="L30" s="13"/>
      <c r="M30" s="91"/>
      <c r="N30" s="96"/>
      <c r="O30" s="14">
        <f t="shared" si="0"/>
        <v>209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34</v>
      </c>
      <c r="E31" s="12">
        <f>SUM(E29:E30)</f>
        <v>19</v>
      </c>
      <c r="F31" s="12">
        <f t="shared" ref="F31:J31" si="9">SUM(F29:F30)</f>
        <v>60</v>
      </c>
      <c r="G31" s="12">
        <f t="shared" si="9"/>
        <v>59</v>
      </c>
      <c r="H31" s="12">
        <f t="shared" si="9"/>
        <v>43</v>
      </c>
      <c r="I31" s="12">
        <f t="shared" si="9"/>
        <v>91</v>
      </c>
      <c r="J31" s="12">
        <f t="shared" si="9"/>
        <v>141</v>
      </c>
      <c r="K31" s="113"/>
      <c r="L31" s="62"/>
      <c r="M31" s="113"/>
      <c r="N31" s="99"/>
      <c r="O31" s="98">
        <f t="shared" si="0"/>
        <v>447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1825</v>
      </c>
      <c r="E32" s="9">
        <v>721</v>
      </c>
      <c r="F32" s="9">
        <v>4683</v>
      </c>
      <c r="G32" s="9">
        <v>1884</v>
      </c>
      <c r="H32" s="9">
        <v>2340</v>
      </c>
      <c r="I32" s="9">
        <v>2851</v>
      </c>
      <c r="J32" s="9">
        <v>2956</v>
      </c>
      <c r="K32" s="90"/>
      <c r="L32" s="9"/>
      <c r="M32" s="8"/>
      <c r="N32" s="101"/>
      <c r="O32" s="10">
        <f t="shared" si="0"/>
        <v>17260</v>
      </c>
    </row>
    <row r="33" spans="1:15" ht="21" customHeight="1" x14ac:dyDescent="0.15">
      <c r="A33" s="150"/>
      <c r="B33" s="120"/>
      <c r="C33" s="11" t="s">
        <v>58</v>
      </c>
      <c r="D33" s="12">
        <v>15</v>
      </c>
      <c r="E33" s="13">
        <v>2</v>
      </c>
      <c r="F33" s="13">
        <v>6</v>
      </c>
      <c r="G33" s="13">
        <v>8</v>
      </c>
      <c r="H33" s="13">
        <v>4</v>
      </c>
      <c r="I33" s="13">
        <v>2</v>
      </c>
      <c r="J33" s="13">
        <v>41</v>
      </c>
      <c r="K33" s="91"/>
      <c r="L33" s="13"/>
      <c r="M33" s="91"/>
      <c r="N33" s="96"/>
      <c r="O33" s="14">
        <f t="shared" si="0"/>
        <v>78</v>
      </c>
    </row>
    <row r="34" spans="1:15" ht="21" customHeight="1" x14ac:dyDescent="0.15">
      <c r="A34" s="150"/>
      <c r="B34" s="120"/>
      <c r="C34" s="11" t="s">
        <v>59</v>
      </c>
      <c r="D34" s="12">
        <f t="shared" ref="D34:J34" si="10">SUM(D32:D33)</f>
        <v>1840</v>
      </c>
      <c r="E34" s="12">
        <f>SUM(E32:E33)</f>
        <v>723</v>
      </c>
      <c r="F34" s="12">
        <f t="shared" si="10"/>
        <v>4689</v>
      </c>
      <c r="G34" s="12">
        <f t="shared" si="10"/>
        <v>1892</v>
      </c>
      <c r="H34" s="12">
        <f t="shared" si="10"/>
        <v>2344</v>
      </c>
      <c r="I34" s="12">
        <f t="shared" si="10"/>
        <v>2853</v>
      </c>
      <c r="J34" s="13">
        <f t="shared" si="10"/>
        <v>2997</v>
      </c>
      <c r="K34" s="91"/>
      <c r="L34" s="13"/>
      <c r="M34" s="91"/>
      <c r="N34" s="96"/>
      <c r="O34" s="17">
        <f t="shared" si="0"/>
        <v>17338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2005</v>
      </c>
      <c r="E35" s="13">
        <v>789</v>
      </c>
      <c r="F35" s="13">
        <v>4571</v>
      </c>
      <c r="G35" s="13">
        <v>1909</v>
      </c>
      <c r="H35" s="13">
        <v>2803</v>
      </c>
      <c r="I35" s="13">
        <v>2968</v>
      </c>
      <c r="J35" s="13">
        <v>2695</v>
      </c>
      <c r="K35" s="91"/>
      <c r="L35" s="13"/>
      <c r="M35" s="91"/>
      <c r="N35" s="96"/>
      <c r="O35" s="14">
        <f t="shared" si="0"/>
        <v>17740</v>
      </c>
    </row>
    <row r="36" spans="1:15" ht="21" customHeight="1" x14ac:dyDescent="0.15">
      <c r="A36" s="150"/>
      <c r="B36" s="120"/>
      <c r="C36" s="11" t="s">
        <v>58</v>
      </c>
      <c r="D36" s="12">
        <v>16</v>
      </c>
      <c r="E36" s="13">
        <v>4</v>
      </c>
      <c r="F36" s="13">
        <v>9</v>
      </c>
      <c r="G36" s="13">
        <v>6</v>
      </c>
      <c r="H36" s="13">
        <v>20</v>
      </c>
      <c r="I36" s="13">
        <v>13</v>
      </c>
      <c r="J36" s="13">
        <v>34</v>
      </c>
      <c r="K36" s="91"/>
      <c r="L36" s="13"/>
      <c r="M36" s="91"/>
      <c r="N36" s="96"/>
      <c r="O36" s="17">
        <f t="shared" si="0"/>
        <v>102</v>
      </c>
    </row>
    <row r="37" spans="1:15" ht="21" customHeight="1" x14ac:dyDescent="0.15">
      <c r="A37" s="150"/>
      <c r="B37" s="120"/>
      <c r="C37" s="11" t="s">
        <v>59</v>
      </c>
      <c r="D37" s="12">
        <f t="shared" ref="D37:J37" si="11">SUM(D35:D36)</f>
        <v>2021</v>
      </c>
      <c r="E37" s="13">
        <f t="shared" si="11"/>
        <v>793</v>
      </c>
      <c r="F37" s="13">
        <f t="shared" si="11"/>
        <v>4580</v>
      </c>
      <c r="G37" s="13">
        <f t="shared" si="11"/>
        <v>1915</v>
      </c>
      <c r="H37" s="13">
        <f t="shared" si="11"/>
        <v>2823</v>
      </c>
      <c r="I37" s="13">
        <f t="shared" si="11"/>
        <v>2981</v>
      </c>
      <c r="J37" s="13">
        <f t="shared" si="11"/>
        <v>2729</v>
      </c>
      <c r="K37" s="91"/>
      <c r="L37" s="13"/>
      <c r="M37" s="91"/>
      <c r="N37" s="96"/>
      <c r="O37" s="14">
        <f t="shared" si="0"/>
        <v>17842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>SUM(D32,D35)</f>
        <v>3830</v>
      </c>
      <c r="E38" s="12">
        <f>SUM(E32,E35)</f>
        <v>1510</v>
      </c>
      <c r="F38" s="12">
        <f t="shared" ref="F38:J39" si="12">SUM(F32,F35)</f>
        <v>9254</v>
      </c>
      <c r="G38" s="12">
        <f t="shared" si="12"/>
        <v>3793</v>
      </c>
      <c r="H38" s="12">
        <f t="shared" si="12"/>
        <v>5143</v>
      </c>
      <c r="I38" s="12">
        <f t="shared" si="12"/>
        <v>5819</v>
      </c>
      <c r="J38" s="12">
        <f t="shared" si="12"/>
        <v>5651</v>
      </c>
      <c r="K38" s="91"/>
      <c r="L38" s="13"/>
      <c r="M38" s="91"/>
      <c r="N38" s="96"/>
      <c r="O38" s="17">
        <f t="shared" si="0"/>
        <v>35000</v>
      </c>
    </row>
    <row r="39" spans="1:15" ht="21" customHeight="1" x14ac:dyDescent="0.15">
      <c r="A39" s="150"/>
      <c r="B39" s="120"/>
      <c r="C39" s="11" t="s">
        <v>58</v>
      </c>
      <c r="D39" s="12">
        <f>SUM(D33,D36)</f>
        <v>31</v>
      </c>
      <c r="E39" s="12">
        <f>SUM(E33,E36)</f>
        <v>6</v>
      </c>
      <c r="F39" s="12">
        <f t="shared" si="12"/>
        <v>15</v>
      </c>
      <c r="G39" s="12">
        <f t="shared" si="12"/>
        <v>14</v>
      </c>
      <c r="H39" s="12">
        <f t="shared" si="12"/>
        <v>24</v>
      </c>
      <c r="I39" s="12">
        <f t="shared" si="12"/>
        <v>15</v>
      </c>
      <c r="J39" s="12">
        <f t="shared" si="12"/>
        <v>75</v>
      </c>
      <c r="K39" s="91"/>
      <c r="L39" s="13"/>
      <c r="M39" s="91"/>
      <c r="N39" s="96"/>
      <c r="O39" s="14">
        <f t="shared" si="0"/>
        <v>180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3861</v>
      </c>
      <c r="E40" s="12">
        <f>SUM(E38:E39)</f>
        <v>1516</v>
      </c>
      <c r="F40" s="12">
        <f t="shared" ref="F40:J40" si="13">SUM(F38:F39)</f>
        <v>9269</v>
      </c>
      <c r="G40" s="12">
        <f t="shared" si="13"/>
        <v>3807</v>
      </c>
      <c r="H40" s="12">
        <f t="shared" si="13"/>
        <v>5167</v>
      </c>
      <c r="I40" s="12">
        <f t="shared" si="13"/>
        <v>5834</v>
      </c>
      <c r="J40" s="12">
        <f t="shared" si="13"/>
        <v>5726</v>
      </c>
      <c r="K40" s="113"/>
      <c r="L40" s="62"/>
      <c r="M40" s="113"/>
      <c r="N40" s="102"/>
      <c r="O40" s="98">
        <f t="shared" si="0"/>
        <v>35180</v>
      </c>
    </row>
    <row r="41" spans="1:15" ht="21" customHeight="1" x14ac:dyDescent="0.15">
      <c r="A41" s="143" t="s">
        <v>63</v>
      </c>
      <c r="B41" s="144"/>
      <c r="C41" s="7" t="s">
        <v>57</v>
      </c>
      <c r="D41" s="8">
        <v>178</v>
      </c>
      <c r="E41" s="9">
        <v>74</v>
      </c>
      <c r="F41" s="9">
        <v>200</v>
      </c>
      <c r="G41" s="9">
        <v>112</v>
      </c>
      <c r="H41" s="9">
        <v>233</v>
      </c>
      <c r="I41" s="9">
        <v>219</v>
      </c>
      <c r="J41" s="9">
        <v>304</v>
      </c>
      <c r="K41" s="112"/>
      <c r="L41" s="9"/>
      <c r="M41" s="112"/>
      <c r="N41" s="97"/>
      <c r="O41" s="10">
        <f t="shared" si="0"/>
        <v>1320</v>
      </c>
    </row>
    <row r="42" spans="1:15" ht="21" customHeight="1" x14ac:dyDescent="0.15">
      <c r="A42" s="145"/>
      <c r="B42" s="146"/>
      <c r="C42" s="11" t="s">
        <v>58</v>
      </c>
      <c r="D42" s="12">
        <v>21</v>
      </c>
      <c r="E42" s="13">
        <v>4</v>
      </c>
      <c r="F42" s="13">
        <v>180</v>
      </c>
      <c r="G42" s="13">
        <v>60</v>
      </c>
      <c r="H42" s="13">
        <v>29</v>
      </c>
      <c r="I42" s="13">
        <v>31</v>
      </c>
      <c r="J42" s="13">
        <v>17</v>
      </c>
      <c r="K42" s="91"/>
      <c r="L42" s="13"/>
      <c r="M42" s="91"/>
      <c r="N42" s="96"/>
      <c r="O42" s="14">
        <f t="shared" si="0"/>
        <v>342</v>
      </c>
    </row>
    <row r="43" spans="1:15" ht="21" customHeight="1" thickBot="1" x14ac:dyDescent="0.2">
      <c r="A43" s="147"/>
      <c r="B43" s="148"/>
      <c r="C43" s="15" t="s">
        <v>59</v>
      </c>
      <c r="D43" s="16">
        <f t="shared" ref="D43:J43" si="14">SUM(D41:D42)</f>
        <v>199</v>
      </c>
      <c r="E43" s="65">
        <f t="shared" si="14"/>
        <v>78</v>
      </c>
      <c r="F43" s="65">
        <f t="shared" si="14"/>
        <v>380</v>
      </c>
      <c r="G43" s="65">
        <f t="shared" si="14"/>
        <v>172</v>
      </c>
      <c r="H43" s="65">
        <f t="shared" si="14"/>
        <v>262</v>
      </c>
      <c r="I43" s="65">
        <f t="shared" si="14"/>
        <v>250</v>
      </c>
      <c r="J43" s="65">
        <f t="shared" si="14"/>
        <v>321</v>
      </c>
      <c r="K43" s="110"/>
      <c r="L43" s="65"/>
      <c r="M43" s="110"/>
      <c r="N43" s="99"/>
      <c r="O43" s="98">
        <f t="shared" si="0"/>
        <v>1662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105</v>
      </c>
      <c r="E44" s="9">
        <v>59</v>
      </c>
      <c r="F44" s="9">
        <v>86</v>
      </c>
      <c r="G44" s="9">
        <v>49</v>
      </c>
      <c r="H44" s="9">
        <v>215</v>
      </c>
      <c r="I44" s="9">
        <v>225</v>
      </c>
      <c r="J44" s="9">
        <v>352</v>
      </c>
      <c r="K44" s="115"/>
      <c r="L44" s="22"/>
      <c r="M44" s="115"/>
      <c r="N44" s="101"/>
      <c r="O44" s="10">
        <f t="shared" si="0"/>
        <v>1091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>
        <v>2</v>
      </c>
      <c r="G45" s="13">
        <v>0</v>
      </c>
      <c r="H45" s="13">
        <v>0</v>
      </c>
      <c r="I45" s="13">
        <v>0</v>
      </c>
      <c r="J45" s="13">
        <v>0</v>
      </c>
      <c r="K45" s="91"/>
      <c r="L45" s="13"/>
      <c r="M45" s="91"/>
      <c r="N45" s="96"/>
      <c r="O45" s="14">
        <f t="shared" si="0"/>
        <v>2</v>
      </c>
    </row>
    <row r="46" spans="1:15" ht="21" customHeight="1" thickBot="1" x14ac:dyDescent="0.2">
      <c r="A46" s="147"/>
      <c r="B46" s="148"/>
      <c r="C46" s="15" t="s">
        <v>59</v>
      </c>
      <c r="D46" s="16">
        <f t="shared" ref="D46:J46" si="15">SUM(D44:D45)</f>
        <v>105</v>
      </c>
      <c r="E46" s="16">
        <f t="shared" si="15"/>
        <v>59</v>
      </c>
      <c r="F46" s="16">
        <f t="shared" si="15"/>
        <v>88</v>
      </c>
      <c r="G46" s="16">
        <f t="shared" si="15"/>
        <v>49</v>
      </c>
      <c r="H46" s="16">
        <f t="shared" si="15"/>
        <v>215</v>
      </c>
      <c r="I46" s="16">
        <f t="shared" si="15"/>
        <v>225</v>
      </c>
      <c r="J46" s="65">
        <f t="shared" si="15"/>
        <v>352</v>
      </c>
      <c r="K46" s="113"/>
      <c r="L46" s="62"/>
      <c r="M46" s="113"/>
      <c r="N46" s="102"/>
      <c r="O46" s="98">
        <f t="shared" si="0"/>
        <v>1093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4833</v>
      </c>
      <c r="E47" s="19">
        <f>SUM(E22,E31,E40,E43,E46)</f>
        <v>2051</v>
      </c>
      <c r="F47" s="19">
        <f t="shared" ref="F47:J47" si="16">SUM(F22,F31,F40,F43,F46)</f>
        <v>11363</v>
      </c>
      <c r="G47" s="19">
        <f>SUM(G22,G31,G40,G43,G46)</f>
        <v>5135</v>
      </c>
      <c r="H47" s="19">
        <f t="shared" si="16"/>
        <v>7078</v>
      </c>
      <c r="I47" s="19">
        <f t="shared" si="16"/>
        <v>8016</v>
      </c>
      <c r="J47" s="19">
        <f t="shared" si="16"/>
        <v>8467</v>
      </c>
      <c r="K47" s="93"/>
      <c r="L47" s="19"/>
      <c r="M47" s="111"/>
      <c r="N47" s="100"/>
      <c r="O47" s="37">
        <f t="shared" si="0"/>
        <v>46943</v>
      </c>
    </row>
    <row r="48" spans="1:15" ht="21" customHeight="1" thickBot="1" x14ac:dyDescent="0.2">
      <c r="A48" s="159" t="s">
        <v>32</v>
      </c>
      <c r="B48" s="160"/>
      <c r="C48" s="161"/>
      <c r="D48" s="18">
        <v>145</v>
      </c>
      <c r="E48" s="19">
        <v>37</v>
      </c>
      <c r="F48" s="19">
        <v>345</v>
      </c>
      <c r="G48" s="19">
        <v>184</v>
      </c>
      <c r="H48" s="19">
        <v>212</v>
      </c>
      <c r="I48" s="19">
        <v>185</v>
      </c>
      <c r="J48" s="93">
        <v>120</v>
      </c>
      <c r="K48" s="93"/>
      <c r="L48" s="19"/>
      <c r="M48" s="111"/>
      <c r="N48" s="100"/>
      <c r="O48" s="37">
        <f t="shared" si="0"/>
        <v>1228</v>
      </c>
    </row>
    <row r="49" spans="1:15" ht="21" customHeight="1" thickBot="1" x14ac:dyDescent="0.2">
      <c r="A49" s="159" t="s">
        <v>66</v>
      </c>
      <c r="B49" s="160"/>
      <c r="C49" s="161"/>
      <c r="D49" s="18">
        <f t="shared" ref="D49:J49" si="17">SUM(D47:D48)</f>
        <v>4978</v>
      </c>
      <c r="E49" s="19">
        <f t="shared" si="17"/>
        <v>2088</v>
      </c>
      <c r="F49" s="19">
        <f t="shared" si="17"/>
        <v>11708</v>
      </c>
      <c r="G49" s="19">
        <f t="shared" si="17"/>
        <v>5319</v>
      </c>
      <c r="H49" s="19">
        <f>SUM(H47:H48)</f>
        <v>7290</v>
      </c>
      <c r="I49" s="19">
        <f t="shared" si="17"/>
        <v>8201</v>
      </c>
      <c r="J49" s="93">
        <f t="shared" si="17"/>
        <v>8587</v>
      </c>
      <c r="K49" s="93"/>
      <c r="L49" s="19"/>
      <c r="M49" s="111"/>
      <c r="N49" s="100"/>
      <c r="O49" s="37">
        <f t="shared" si="0"/>
        <v>48171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3002</v>
      </c>
      <c r="E50" s="22">
        <v>844</v>
      </c>
      <c r="F50" s="22">
        <v>7035</v>
      </c>
      <c r="G50" s="22">
        <v>2855</v>
      </c>
      <c r="H50" s="22">
        <v>3747</v>
      </c>
      <c r="I50" s="22">
        <v>3939</v>
      </c>
      <c r="J50" s="94">
        <v>2304</v>
      </c>
      <c r="K50" s="94"/>
      <c r="L50" s="22"/>
      <c r="M50" s="115"/>
      <c r="N50" s="101"/>
      <c r="O50" s="10">
        <f t="shared" si="0"/>
        <v>23726</v>
      </c>
    </row>
    <row r="51" spans="1:15" ht="21" customHeight="1" x14ac:dyDescent="0.15">
      <c r="A51" s="118"/>
      <c r="B51" s="146"/>
      <c r="C51" s="11" t="s">
        <v>69</v>
      </c>
      <c r="D51" s="12">
        <v>1090</v>
      </c>
      <c r="E51" s="13">
        <v>750</v>
      </c>
      <c r="F51" s="13">
        <v>2572</v>
      </c>
      <c r="G51" s="13">
        <v>1769</v>
      </c>
      <c r="H51" s="13">
        <v>2494</v>
      </c>
      <c r="I51" s="13">
        <v>3090</v>
      </c>
      <c r="J51" s="39">
        <v>1562</v>
      </c>
      <c r="K51" s="39"/>
      <c r="L51" s="13"/>
      <c r="M51" s="91"/>
      <c r="N51" s="96"/>
      <c r="O51" s="14">
        <f t="shared" si="0"/>
        <v>13327</v>
      </c>
    </row>
    <row r="52" spans="1:15" ht="21" customHeight="1" x14ac:dyDescent="0.15">
      <c r="A52" s="118"/>
      <c r="B52" s="146"/>
      <c r="C52" s="11" t="s">
        <v>59</v>
      </c>
      <c r="D52" s="12">
        <f t="shared" ref="D52:I52" si="18">SUM(D50:D51)</f>
        <v>4092</v>
      </c>
      <c r="E52" s="13">
        <f t="shared" si="18"/>
        <v>1594</v>
      </c>
      <c r="F52" s="13">
        <f t="shared" si="18"/>
        <v>9607</v>
      </c>
      <c r="G52" s="13">
        <f t="shared" si="18"/>
        <v>4624</v>
      </c>
      <c r="H52" s="13">
        <f t="shared" si="18"/>
        <v>6241</v>
      </c>
      <c r="I52" s="13">
        <f t="shared" si="18"/>
        <v>7029</v>
      </c>
      <c r="J52" s="39">
        <f>SUM(J50:J51)</f>
        <v>3866</v>
      </c>
      <c r="K52" s="39"/>
      <c r="L52" s="13"/>
      <c r="M52" s="91"/>
      <c r="N52" s="96"/>
      <c r="O52" s="14">
        <f t="shared" si="0"/>
        <v>37053</v>
      </c>
    </row>
    <row r="53" spans="1:15" ht="21" customHeight="1" x14ac:dyDescent="0.15">
      <c r="A53" s="118"/>
      <c r="B53" s="165" t="s">
        <v>38</v>
      </c>
      <c r="C53" s="166"/>
      <c r="D53" s="12">
        <v>16</v>
      </c>
      <c r="E53" s="13">
        <v>9</v>
      </c>
      <c r="F53" s="13">
        <v>44</v>
      </c>
      <c r="G53" s="13">
        <v>21</v>
      </c>
      <c r="H53" s="13">
        <v>44</v>
      </c>
      <c r="I53" s="13">
        <v>47</v>
      </c>
      <c r="J53" s="39">
        <v>19</v>
      </c>
      <c r="K53" s="39"/>
      <c r="L53" s="13"/>
      <c r="M53" s="91"/>
      <c r="N53" s="96"/>
      <c r="O53" s="14">
        <f t="shared" si="0"/>
        <v>200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116" t="s">
        <v>40</v>
      </c>
      <c r="K54" s="95"/>
      <c r="L54" s="62"/>
      <c r="M54" s="113"/>
      <c r="N54" s="102"/>
      <c r="O54" s="107" t="s">
        <v>40</v>
      </c>
    </row>
    <row r="55" spans="1:15" ht="21" customHeight="1" thickBot="1" x14ac:dyDescent="0.2">
      <c r="A55" s="153" t="s">
        <v>102</v>
      </c>
      <c r="B55" s="154"/>
      <c r="C55" s="155"/>
      <c r="D55" s="18">
        <f t="shared" ref="D55:J55" si="19">SUM(D52:D54)</f>
        <v>4108</v>
      </c>
      <c r="E55" s="19">
        <f t="shared" si="19"/>
        <v>1603</v>
      </c>
      <c r="F55" s="19">
        <f t="shared" si="19"/>
        <v>9651</v>
      </c>
      <c r="G55" s="19">
        <f t="shared" si="19"/>
        <v>4645</v>
      </c>
      <c r="H55" s="19">
        <f t="shared" si="19"/>
        <v>6285</v>
      </c>
      <c r="I55" s="19">
        <f t="shared" si="19"/>
        <v>7076</v>
      </c>
      <c r="J55" s="93">
        <f t="shared" si="19"/>
        <v>3885</v>
      </c>
      <c r="K55" s="93"/>
      <c r="L55" s="19"/>
      <c r="M55" s="111"/>
      <c r="N55" s="100"/>
      <c r="O55" s="37">
        <f t="shared" si="0"/>
        <v>37253</v>
      </c>
    </row>
    <row r="56" spans="1:15" ht="23.25" customHeight="1" thickBot="1" x14ac:dyDescent="0.2">
      <c r="A56" s="156" t="s">
        <v>42</v>
      </c>
      <c r="B56" s="157"/>
      <c r="C56" s="158"/>
      <c r="D56" s="26">
        <f>SUM(D55+D49)</f>
        <v>9086</v>
      </c>
      <c r="E56" s="27">
        <f>SUM(E55+E49)</f>
        <v>3691</v>
      </c>
      <c r="F56" s="27">
        <f>SUM(F55+F49)</f>
        <v>21359</v>
      </c>
      <c r="G56" s="27">
        <f>SUM(G49+G55)</f>
        <v>9964</v>
      </c>
      <c r="H56" s="27">
        <f>SUM(H49+H55)</f>
        <v>13575</v>
      </c>
      <c r="I56" s="27">
        <f>SUM(I55+I49)</f>
        <v>15277</v>
      </c>
      <c r="J56" s="55">
        <f>SUM(J55+J49)</f>
        <v>12472</v>
      </c>
      <c r="K56" s="55"/>
      <c r="L56" s="27"/>
      <c r="M56" s="117"/>
      <c r="N56" s="104"/>
      <c r="O56" s="28">
        <f t="shared" si="0"/>
        <v>85424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C99C-0717-4EAB-9B76-E5A955457CD2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</row>
    <row r="5" spans="1:15" ht="15" customHeight="1" x14ac:dyDescent="0.2">
      <c r="A5" s="85" t="s">
        <v>111</v>
      </c>
      <c r="C5" s="86"/>
      <c r="D5" s="6"/>
      <c r="E5" s="88"/>
      <c r="I5" s="89"/>
      <c r="J5" s="89"/>
      <c r="K5" s="89"/>
      <c r="L5" s="89"/>
      <c r="M5" s="89"/>
      <c r="N5" s="89"/>
      <c r="O5" s="31"/>
    </row>
    <row r="6" spans="1:15" ht="15" customHeight="1" thickBot="1" x14ac:dyDescent="0.2">
      <c r="I6" s="32"/>
      <c r="J6" s="32"/>
      <c r="K6" s="32"/>
      <c r="L6" s="32"/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112</v>
      </c>
      <c r="E7" s="171" t="s">
        <v>113</v>
      </c>
      <c r="F7" s="137" t="s">
        <v>114</v>
      </c>
      <c r="G7" s="137" t="s">
        <v>115</v>
      </c>
      <c r="H7" s="137" t="s">
        <v>116</v>
      </c>
      <c r="I7" s="137" t="s">
        <v>117</v>
      </c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2"/>
      <c r="F8" s="173"/>
      <c r="G8" s="173"/>
      <c r="H8" s="173"/>
      <c r="I8" s="173"/>
      <c r="J8" s="178"/>
      <c r="K8" s="178"/>
      <c r="L8" s="178"/>
      <c r="M8" s="178"/>
      <c r="N8" s="186"/>
      <c r="O8" s="176"/>
    </row>
    <row r="9" spans="1:15" x14ac:dyDescent="0.15">
      <c r="A9" s="118"/>
      <c r="B9" s="120"/>
      <c r="C9" s="122"/>
      <c r="D9" s="170"/>
      <c r="E9" s="172"/>
      <c r="F9" s="173"/>
      <c r="G9" s="173"/>
      <c r="H9" s="173"/>
      <c r="I9" s="173"/>
      <c r="J9" s="178"/>
      <c r="K9" s="178"/>
      <c r="L9" s="178"/>
      <c r="M9" s="178"/>
      <c r="N9" s="186"/>
      <c r="O9" s="176"/>
    </row>
    <row r="10" spans="1:15" ht="18.75" customHeight="1" thickBot="1" x14ac:dyDescent="0.2">
      <c r="A10" s="119"/>
      <c r="B10" s="121"/>
      <c r="C10" s="123"/>
      <c r="D10" s="197"/>
      <c r="E10" s="198"/>
      <c r="F10" s="174"/>
      <c r="G10" s="174"/>
      <c r="H10" s="174"/>
      <c r="I10" s="174"/>
      <c r="J10" s="179"/>
      <c r="K10" s="179"/>
      <c r="L10" s="179"/>
      <c r="M10" s="179"/>
      <c r="N10" s="187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217</v>
      </c>
      <c r="E11" s="9">
        <v>373</v>
      </c>
      <c r="F11" s="9">
        <v>167</v>
      </c>
      <c r="G11" s="9">
        <v>326</v>
      </c>
      <c r="H11" s="9">
        <v>303</v>
      </c>
      <c r="I11" s="9">
        <v>101</v>
      </c>
      <c r="J11" s="90"/>
      <c r="K11" s="9"/>
      <c r="L11" s="112"/>
      <c r="M11" s="9"/>
      <c r="N11" s="112"/>
      <c r="O11" s="10">
        <f t="shared" ref="O11:O56" si="0">SUM(D11:N11)</f>
        <v>1487</v>
      </c>
    </row>
    <row r="12" spans="1:15" ht="21" customHeight="1" x14ac:dyDescent="0.15">
      <c r="A12" s="150"/>
      <c r="B12" s="120"/>
      <c r="C12" s="11" t="s">
        <v>58</v>
      </c>
      <c r="D12" s="12">
        <v>39</v>
      </c>
      <c r="E12" s="13">
        <v>138</v>
      </c>
      <c r="F12" s="13">
        <v>60</v>
      </c>
      <c r="G12" s="13">
        <v>56</v>
      </c>
      <c r="H12" s="13">
        <v>179</v>
      </c>
      <c r="I12" s="13">
        <v>18</v>
      </c>
      <c r="J12" s="39"/>
      <c r="K12" s="13"/>
      <c r="L12" s="91"/>
      <c r="M12" s="13"/>
      <c r="N12" s="91"/>
      <c r="O12" s="14">
        <f t="shared" si="0"/>
        <v>490</v>
      </c>
    </row>
    <row r="13" spans="1:15" ht="21" customHeight="1" x14ac:dyDescent="0.15">
      <c r="A13" s="150"/>
      <c r="B13" s="120"/>
      <c r="C13" s="11" t="s">
        <v>59</v>
      </c>
      <c r="D13" s="12">
        <f t="shared" ref="D13:I13" si="1">SUM(D11:D12)</f>
        <v>256</v>
      </c>
      <c r="E13" s="13">
        <f t="shared" si="1"/>
        <v>511</v>
      </c>
      <c r="F13" s="13">
        <f t="shared" si="1"/>
        <v>227</v>
      </c>
      <c r="G13" s="13">
        <f t="shared" si="1"/>
        <v>382</v>
      </c>
      <c r="H13" s="13">
        <f t="shared" si="1"/>
        <v>482</v>
      </c>
      <c r="I13" s="13">
        <f t="shared" si="1"/>
        <v>119</v>
      </c>
      <c r="J13" s="39"/>
      <c r="K13" s="13"/>
      <c r="L13" s="91"/>
      <c r="M13" s="13"/>
      <c r="N13" s="91"/>
      <c r="O13" s="14">
        <f t="shared" si="0"/>
        <v>1977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340</v>
      </c>
      <c r="E14" s="13">
        <v>687</v>
      </c>
      <c r="F14" s="13">
        <v>213</v>
      </c>
      <c r="G14" s="13">
        <v>528</v>
      </c>
      <c r="H14" s="13">
        <v>424</v>
      </c>
      <c r="I14" s="13">
        <v>162</v>
      </c>
      <c r="J14" s="39"/>
      <c r="K14" s="13"/>
      <c r="L14" s="91"/>
      <c r="M14" s="13"/>
      <c r="N14" s="91"/>
      <c r="O14" s="14">
        <f t="shared" si="0"/>
        <v>2354</v>
      </c>
    </row>
    <row r="15" spans="1:15" ht="21" customHeight="1" x14ac:dyDescent="0.15">
      <c r="A15" s="150"/>
      <c r="B15" s="120"/>
      <c r="C15" s="11" t="s">
        <v>58</v>
      </c>
      <c r="D15" s="12">
        <v>3</v>
      </c>
      <c r="E15" s="13">
        <v>22</v>
      </c>
      <c r="F15" s="13">
        <v>1</v>
      </c>
      <c r="G15" s="13">
        <v>10</v>
      </c>
      <c r="H15" s="13">
        <v>10</v>
      </c>
      <c r="I15" s="13">
        <v>5</v>
      </c>
      <c r="J15" s="39"/>
      <c r="K15" s="13"/>
      <c r="L15" s="91"/>
      <c r="M15" s="13"/>
      <c r="N15" s="91"/>
      <c r="O15" s="14">
        <f t="shared" si="0"/>
        <v>51</v>
      </c>
    </row>
    <row r="16" spans="1:15" ht="21" customHeight="1" x14ac:dyDescent="0.15">
      <c r="A16" s="150"/>
      <c r="B16" s="120"/>
      <c r="C16" s="11" t="s">
        <v>59</v>
      </c>
      <c r="D16" s="12">
        <f t="shared" ref="D16:I16" si="2">SUM(D14:D15)</f>
        <v>343</v>
      </c>
      <c r="E16" s="13">
        <f t="shared" si="2"/>
        <v>709</v>
      </c>
      <c r="F16" s="13">
        <f t="shared" si="2"/>
        <v>214</v>
      </c>
      <c r="G16" s="13">
        <f t="shared" si="2"/>
        <v>538</v>
      </c>
      <c r="H16" s="13">
        <f t="shared" si="2"/>
        <v>434</v>
      </c>
      <c r="I16" s="13">
        <f t="shared" si="2"/>
        <v>167</v>
      </c>
      <c r="J16" s="39"/>
      <c r="K16" s="13"/>
      <c r="L16" s="91"/>
      <c r="M16" s="13"/>
      <c r="N16" s="91"/>
      <c r="O16" s="14">
        <f t="shared" si="0"/>
        <v>2405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1</v>
      </c>
      <c r="E17" s="13">
        <v>2</v>
      </c>
      <c r="F17" s="13">
        <v>0</v>
      </c>
      <c r="G17" s="13">
        <v>7</v>
      </c>
      <c r="H17" s="13">
        <v>2</v>
      </c>
      <c r="I17" s="13">
        <v>1</v>
      </c>
      <c r="J17" s="39"/>
      <c r="K17" s="13"/>
      <c r="L17" s="91"/>
      <c r="M17" s="13"/>
      <c r="N17" s="91"/>
      <c r="O17" s="14">
        <f t="shared" si="0"/>
        <v>13</v>
      </c>
    </row>
    <row r="18" spans="1:15" ht="21" customHeight="1" x14ac:dyDescent="0.15">
      <c r="A18" s="150"/>
      <c r="B18" s="120"/>
      <c r="C18" s="11" t="s">
        <v>58</v>
      </c>
      <c r="D18" s="12">
        <v>3</v>
      </c>
      <c r="E18" s="13">
        <v>6</v>
      </c>
      <c r="F18" s="13">
        <v>13</v>
      </c>
      <c r="G18" s="13">
        <v>0</v>
      </c>
      <c r="H18" s="13">
        <v>16</v>
      </c>
      <c r="I18" s="13">
        <v>0</v>
      </c>
      <c r="J18" s="39"/>
      <c r="K18" s="13"/>
      <c r="L18" s="91"/>
      <c r="M18" s="13"/>
      <c r="N18" s="91"/>
      <c r="O18" s="14">
        <f t="shared" si="0"/>
        <v>38</v>
      </c>
    </row>
    <row r="19" spans="1:15" ht="21" customHeight="1" x14ac:dyDescent="0.15">
      <c r="A19" s="150"/>
      <c r="B19" s="120"/>
      <c r="C19" s="11" t="s">
        <v>59</v>
      </c>
      <c r="D19" s="12">
        <f t="shared" ref="D19:I19" si="3">SUM(D17:D18)</f>
        <v>4</v>
      </c>
      <c r="E19" s="12">
        <f t="shared" si="3"/>
        <v>8</v>
      </c>
      <c r="F19" s="13">
        <f t="shared" si="3"/>
        <v>13</v>
      </c>
      <c r="G19" s="13">
        <f t="shared" si="3"/>
        <v>7</v>
      </c>
      <c r="H19" s="13">
        <f t="shared" si="3"/>
        <v>18</v>
      </c>
      <c r="I19" s="13">
        <f t="shared" si="3"/>
        <v>1</v>
      </c>
      <c r="J19" s="39"/>
      <c r="K19" s="13"/>
      <c r="L19" s="91"/>
      <c r="M19" s="13"/>
      <c r="N19" s="91"/>
      <c r="O19" s="14">
        <f t="shared" si="0"/>
        <v>51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>SUM(D11,D14,D17)</f>
        <v>558</v>
      </c>
      <c r="E20" s="12">
        <f>SUM(E11,E14,E17)</f>
        <v>1062</v>
      </c>
      <c r="F20" s="12">
        <f t="shared" ref="F20:I21" si="4">SUM(F11,F14,F17)</f>
        <v>380</v>
      </c>
      <c r="G20" s="12">
        <f t="shared" si="4"/>
        <v>861</v>
      </c>
      <c r="H20" s="12">
        <f t="shared" si="4"/>
        <v>729</v>
      </c>
      <c r="I20" s="12">
        <f t="shared" si="4"/>
        <v>264</v>
      </c>
      <c r="J20" s="91"/>
      <c r="K20" s="13"/>
      <c r="L20" s="91"/>
      <c r="M20" s="13"/>
      <c r="N20" s="91"/>
      <c r="O20" s="14">
        <f t="shared" si="0"/>
        <v>3854</v>
      </c>
    </row>
    <row r="21" spans="1:15" ht="21" customHeight="1" x14ac:dyDescent="0.15">
      <c r="A21" s="150"/>
      <c r="B21" s="120"/>
      <c r="C21" s="11" t="s">
        <v>58</v>
      </c>
      <c r="D21" s="12">
        <f>SUM(D12,D15,D18)</f>
        <v>45</v>
      </c>
      <c r="E21" s="12">
        <f>SUM(E12,E15,E18)</f>
        <v>166</v>
      </c>
      <c r="F21" s="12">
        <f t="shared" si="4"/>
        <v>74</v>
      </c>
      <c r="G21" s="12">
        <f t="shared" si="4"/>
        <v>66</v>
      </c>
      <c r="H21" s="12">
        <f t="shared" si="4"/>
        <v>205</v>
      </c>
      <c r="I21" s="12">
        <f t="shared" si="4"/>
        <v>23</v>
      </c>
      <c r="J21" s="91"/>
      <c r="K21" s="13"/>
      <c r="L21" s="91"/>
      <c r="M21" s="13"/>
      <c r="N21" s="91"/>
      <c r="O21" s="14">
        <f t="shared" si="0"/>
        <v>579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603</v>
      </c>
      <c r="E22" s="12">
        <f>SUM(E20:E21)</f>
        <v>1228</v>
      </c>
      <c r="F22" s="12">
        <f t="shared" ref="F22:I22" si="5">SUM(F20:F21)</f>
        <v>454</v>
      </c>
      <c r="G22" s="12">
        <f t="shared" si="5"/>
        <v>927</v>
      </c>
      <c r="H22" s="12">
        <f t="shared" si="5"/>
        <v>934</v>
      </c>
      <c r="I22" s="12">
        <f t="shared" si="5"/>
        <v>287</v>
      </c>
      <c r="J22" s="91"/>
      <c r="K22" s="13"/>
      <c r="L22" s="91"/>
      <c r="M22" s="13"/>
      <c r="N22" s="91"/>
      <c r="O22" s="14">
        <f t="shared" si="0"/>
        <v>4433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1</v>
      </c>
      <c r="E23" s="9">
        <v>1</v>
      </c>
      <c r="F23" s="9">
        <v>1</v>
      </c>
      <c r="G23" s="9">
        <v>3</v>
      </c>
      <c r="H23" s="9">
        <v>1</v>
      </c>
      <c r="I23" s="9">
        <v>1</v>
      </c>
      <c r="J23" s="90"/>
      <c r="K23" s="9"/>
      <c r="L23" s="112"/>
      <c r="M23" s="9"/>
      <c r="N23" s="112"/>
      <c r="O23" s="10">
        <f t="shared" si="0"/>
        <v>8</v>
      </c>
    </row>
    <row r="24" spans="1:15" ht="21" customHeight="1" x14ac:dyDescent="0.15">
      <c r="A24" s="150"/>
      <c r="B24" s="120"/>
      <c r="C24" s="11" t="s">
        <v>58</v>
      </c>
      <c r="D24" s="12">
        <v>27</v>
      </c>
      <c r="E24" s="13">
        <v>24</v>
      </c>
      <c r="F24" s="13">
        <v>0</v>
      </c>
      <c r="G24" s="13">
        <v>0</v>
      </c>
      <c r="H24" s="13">
        <v>16</v>
      </c>
      <c r="I24" s="13">
        <v>0</v>
      </c>
      <c r="J24" s="39"/>
      <c r="K24" s="13"/>
      <c r="L24" s="91"/>
      <c r="M24" s="13"/>
      <c r="N24" s="91"/>
      <c r="O24" s="14">
        <f t="shared" si="0"/>
        <v>67</v>
      </c>
    </row>
    <row r="25" spans="1:15" ht="21" customHeight="1" x14ac:dyDescent="0.15">
      <c r="A25" s="150"/>
      <c r="B25" s="120"/>
      <c r="C25" s="11" t="s">
        <v>59</v>
      </c>
      <c r="D25" s="12">
        <f t="shared" ref="D25:I25" si="6">SUM(D23:D24)</f>
        <v>28</v>
      </c>
      <c r="E25" s="12">
        <f>SUM(E23:E24)</f>
        <v>25</v>
      </c>
      <c r="F25" s="12">
        <f t="shared" si="6"/>
        <v>1</v>
      </c>
      <c r="G25" s="12">
        <f t="shared" si="6"/>
        <v>3</v>
      </c>
      <c r="H25" s="12">
        <f t="shared" si="6"/>
        <v>17</v>
      </c>
      <c r="I25" s="12">
        <f t="shared" si="6"/>
        <v>1</v>
      </c>
      <c r="J25" s="91"/>
      <c r="K25" s="13"/>
      <c r="L25" s="91"/>
      <c r="M25" s="13"/>
      <c r="N25" s="91"/>
      <c r="O25" s="14">
        <f t="shared" si="0"/>
        <v>75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10</v>
      </c>
      <c r="E26" s="13">
        <v>17</v>
      </c>
      <c r="F26" s="13">
        <v>7</v>
      </c>
      <c r="G26" s="13">
        <v>9</v>
      </c>
      <c r="H26" s="13">
        <v>13</v>
      </c>
      <c r="I26" s="13">
        <v>11</v>
      </c>
      <c r="J26" s="39"/>
      <c r="K26" s="13"/>
      <c r="L26" s="91"/>
      <c r="M26" s="13"/>
      <c r="N26" s="91"/>
      <c r="O26" s="14">
        <f t="shared" si="0"/>
        <v>67</v>
      </c>
    </row>
    <row r="27" spans="1:15" ht="21" customHeight="1" x14ac:dyDescent="0.15">
      <c r="A27" s="150"/>
      <c r="B27" s="120"/>
      <c r="C27" s="11" t="s">
        <v>58</v>
      </c>
      <c r="D27" s="12">
        <v>6</v>
      </c>
      <c r="E27" s="13">
        <v>8</v>
      </c>
      <c r="F27" s="13">
        <v>0</v>
      </c>
      <c r="G27" s="13">
        <v>0</v>
      </c>
      <c r="H27" s="13">
        <v>13</v>
      </c>
      <c r="I27" s="13">
        <v>0</v>
      </c>
      <c r="J27" s="39"/>
      <c r="K27" s="13"/>
      <c r="L27" s="91"/>
      <c r="M27" s="13"/>
      <c r="N27" s="91"/>
      <c r="O27" s="14">
        <f t="shared" si="0"/>
        <v>27</v>
      </c>
    </row>
    <row r="28" spans="1:15" ht="21" customHeight="1" x14ac:dyDescent="0.15">
      <c r="A28" s="150"/>
      <c r="B28" s="120"/>
      <c r="C28" s="11" t="s">
        <v>59</v>
      </c>
      <c r="D28" s="12">
        <f t="shared" ref="D28:I28" si="7">SUM(D26:D27)</f>
        <v>16</v>
      </c>
      <c r="E28" s="13">
        <f t="shared" si="7"/>
        <v>25</v>
      </c>
      <c r="F28" s="13">
        <f t="shared" si="7"/>
        <v>7</v>
      </c>
      <c r="G28" s="13">
        <f t="shared" si="7"/>
        <v>9</v>
      </c>
      <c r="H28" s="13">
        <f t="shared" si="7"/>
        <v>26</v>
      </c>
      <c r="I28" s="13">
        <f t="shared" si="7"/>
        <v>11</v>
      </c>
      <c r="J28" s="39"/>
      <c r="K28" s="13"/>
      <c r="L28" s="91"/>
      <c r="M28" s="13"/>
      <c r="N28" s="91"/>
      <c r="O28" s="14">
        <f t="shared" si="0"/>
        <v>94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>SUM(D23,D26)</f>
        <v>11</v>
      </c>
      <c r="E29" s="12">
        <f>SUM(E23,E26)</f>
        <v>18</v>
      </c>
      <c r="F29" s="12">
        <f t="shared" ref="F29:I30" si="8">SUM(F23,F26)</f>
        <v>8</v>
      </c>
      <c r="G29" s="12">
        <f t="shared" si="8"/>
        <v>12</v>
      </c>
      <c r="H29" s="12">
        <f t="shared" si="8"/>
        <v>14</v>
      </c>
      <c r="I29" s="12">
        <f t="shared" si="8"/>
        <v>12</v>
      </c>
      <c r="J29" s="91"/>
      <c r="K29" s="13"/>
      <c r="L29" s="91"/>
      <c r="M29" s="13"/>
      <c r="N29" s="91"/>
      <c r="O29" s="14">
        <f t="shared" si="0"/>
        <v>75</v>
      </c>
    </row>
    <row r="30" spans="1:15" ht="21" customHeight="1" x14ac:dyDescent="0.15">
      <c r="A30" s="150"/>
      <c r="B30" s="120"/>
      <c r="C30" s="11" t="s">
        <v>58</v>
      </c>
      <c r="D30" s="12">
        <f>SUM(D24,D27)</f>
        <v>33</v>
      </c>
      <c r="E30" s="12">
        <f>SUM(E24,E27)</f>
        <v>32</v>
      </c>
      <c r="F30" s="12">
        <f t="shared" si="8"/>
        <v>0</v>
      </c>
      <c r="G30" s="12">
        <f t="shared" si="8"/>
        <v>0</v>
      </c>
      <c r="H30" s="12">
        <f t="shared" si="8"/>
        <v>29</v>
      </c>
      <c r="I30" s="12">
        <f t="shared" si="8"/>
        <v>0</v>
      </c>
      <c r="J30" s="91"/>
      <c r="K30" s="13"/>
      <c r="L30" s="91"/>
      <c r="M30" s="13"/>
      <c r="N30" s="91"/>
      <c r="O30" s="14">
        <f t="shared" si="0"/>
        <v>94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44</v>
      </c>
      <c r="E31" s="12">
        <f>SUM(E29:E30)</f>
        <v>50</v>
      </c>
      <c r="F31" s="12">
        <f t="shared" ref="F31:I31" si="9">SUM(F29:F30)</f>
        <v>8</v>
      </c>
      <c r="G31" s="12">
        <f t="shared" si="9"/>
        <v>12</v>
      </c>
      <c r="H31" s="12">
        <f t="shared" si="9"/>
        <v>43</v>
      </c>
      <c r="I31" s="12">
        <f t="shared" si="9"/>
        <v>12</v>
      </c>
      <c r="J31" s="91"/>
      <c r="K31" s="13"/>
      <c r="L31" s="91"/>
      <c r="M31" s="13"/>
      <c r="N31" s="91"/>
      <c r="O31" s="14">
        <f t="shared" si="0"/>
        <v>169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1320</v>
      </c>
      <c r="E32" s="9">
        <v>2362</v>
      </c>
      <c r="F32" s="9">
        <v>787</v>
      </c>
      <c r="G32" s="9">
        <v>2592</v>
      </c>
      <c r="H32" s="9">
        <v>1986</v>
      </c>
      <c r="I32" s="9">
        <v>325</v>
      </c>
      <c r="J32" s="90"/>
      <c r="K32" s="9"/>
      <c r="L32" s="112"/>
      <c r="M32" s="9"/>
      <c r="N32" s="112"/>
      <c r="O32" s="10">
        <f t="shared" si="0"/>
        <v>9372</v>
      </c>
    </row>
    <row r="33" spans="1:15" ht="21" customHeight="1" x14ac:dyDescent="0.15">
      <c r="A33" s="150"/>
      <c r="B33" s="120"/>
      <c r="C33" s="11" t="s">
        <v>58</v>
      </c>
      <c r="D33" s="12">
        <v>6</v>
      </c>
      <c r="E33" s="13">
        <v>4</v>
      </c>
      <c r="F33" s="13">
        <v>2</v>
      </c>
      <c r="G33" s="13">
        <v>5</v>
      </c>
      <c r="H33" s="13">
        <v>3</v>
      </c>
      <c r="I33" s="13">
        <v>0</v>
      </c>
      <c r="J33" s="39"/>
      <c r="K33" s="13"/>
      <c r="L33" s="91"/>
      <c r="M33" s="13"/>
      <c r="N33" s="91"/>
      <c r="O33" s="14">
        <f t="shared" si="0"/>
        <v>20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1326</v>
      </c>
      <c r="E34" s="12">
        <f>SUM(E32:E33)</f>
        <v>2366</v>
      </c>
      <c r="F34" s="12">
        <f t="shared" ref="F34:I34" si="10">SUM(F32:F33)</f>
        <v>789</v>
      </c>
      <c r="G34" s="12">
        <f t="shared" si="10"/>
        <v>2597</v>
      </c>
      <c r="H34" s="12">
        <f t="shared" si="10"/>
        <v>1989</v>
      </c>
      <c r="I34" s="12">
        <f t="shared" si="10"/>
        <v>325</v>
      </c>
      <c r="J34" s="91"/>
      <c r="K34" s="13"/>
      <c r="L34" s="91"/>
      <c r="M34" s="13"/>
      <c r="N34" s="91"/>
      <c r="O34" s="14">
        <f t="shared" si="0"/>
        <v>9392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1497</v>
      </c>
      <c r="E35" s="13">
        <v>2794</v>
      </c>
      <c r="F35" s="13">
        <v>790</v>
      </c>
      <c r="G35" s="13">
        <v>2874</v>
      </c>
      <c r="H35" s="13">
        <v>2406</v>
      </c>
      <c r="I35" s="13">
        <v>449</v>
      </c>
      <c r="J35" s="39"/>
      <c r="K35" s="13"/>
      <c r="L35" s="91"/>
      <c r="M35" s="13"/>
      <c r="N35" s="91"/>
      <c r="O35" s="14">
        <f t="shared" si="0"/>
        <v>10810</v>
      </c>
    </row>
    <row r="36" spans="1:15" ht="21" customHeight="1" x14ac:dyDescent="0.15">
      <c r="A36" s="150"/>
      <c r="B36" s="120"/>
      <c r="C36" s="11" t="s">
        <v>58</v>
      </c>
      <c r="D36" s="12">
        <v>8</v>
      </c>
      <c r="E36" s="13">
        <v>19</v>
      </c>
      <c r="F36" s="13">
        <v>3</v>
      </c>
      <c r="G36" s="13">
        <v>4</v>
      </c>
      <c r="H36" s="13">
        <v>4</v>
      </c>
      <c r="I36" s="13">
        <v>0</v>
      </c>
      <c r="J36" s="39"/>
      <c r="K36" s="13"/>
      <c r="L36" s="91"/>
      <c r="M36" s="13"/>
      <c r="N36" s="91"/>
      <c r="O36" s="14">
        <f t="shared" si="0"/>
        <v>38</v>
      </c>
    </row>
    <row r="37" spans="1:15" ht="21" customHeight="1" x14ac:dyDescent="0.15">
      <c r="A37" s="150"/>
      <c r="B37" s="120"/>
      <c r="C37" s="11" t="s">
        <v>59</v>
      </c>
      <c r="D37" s="12">
        <f t="shared" ref="D37:I37" si="11">SUM(D35:D36)</f>
        <v>1505</v>
      </c>
      <c r="E37" s="13">
        <f t="shared" si="11"/>
        <v>2813</v>
      </c>
      <c r="F37" s="13">
        <f t="shared" si="11"/>
        <v>793</v>
      </c>
      <c r="G37" s="13">
        <f t="shared" si="11"/>
        <v>2878</v>
      </c>
      <c r="H37" s="13">
        <f t="shared" si="11"/>
        <v>2410</v>
      </c>
      <c r="I37" s="13">
        <f t="shared" si="11"/>
        <v>449</v>
      </c>
      <c r="J37" s="39"/>
      <c r="K37" s="13"/>
      <c r="L37" s="91"/>
      <c r="M37" s="13"/>
      <c r="N37" s="91"/>
      <c r="O37" s="14">
        <f t="shared" si="0"/>
        <v>10848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 t="shared" ref="D38:I40" si="12">SUM(D32,D35)</f>
        <v>2817</v>
      </c>
      <c r="E38" s="12">
        <f t="shared" si="12"/>
        <v>5156</v>
      </c>
      <c r="F38" s="12">
        <f t="shared" si="12"/>
        <v>1577</v>
      </c>
      <c r="G38" s="12">
        <f t="shared" si="12"/>
        <v>5466</v>
      </c>
      <c r="H38" s="12">
        <v>4392</v>
      </c>
      <c r="I38" s="12">
        <f t="shared" si="12"/>
        <v>774</v>
      </c>
      <c r="J38" s="91"/>
      <c r="K38" s="13"/>
      <c r="L38" s="91"/>
      <c r="M38" s="13"/>
      <c r="N38" s="91"/>
      <c r="O38" s="14">
        <f t="shared" si="0"/>
        <v>20182</v>
      </c>
    </row>
    <row r="39" spans="1:15" ht="21" customHeight="1" x14ac:dyDescent="0.15">
      <c r="A39" s="150"/>
      <c r="B39" s="120"/>
      <c r="C39" s="11" t="s">
        <v>58</v>
      </c>
      <c r="D39" s="12">
        <f t="shared" si="12"/>
        <v>14</v>
      </c>
      <c r="E39" s="12">
        <f t="shared" si="12"/>
        <v>23</v>
      </c>
      <c r="F39" s="12">
        <f t="shared" si="12"/>
        <v>5</v>
      </c>
      <c r="G39" s="12">
        <f t="shared" si="12"/>
        <v>9</v>
      </c>
      <c r="H39" s="12">
        <f t="shared" si="12"/>
        <v>7</v>
      </c>
      <c r="I39" s="12">
        <f t="shared" si="12"/>
        <v>0</v>
      </c>
      <c r="J39" s="91"/>
      <c r="K39" s="13"/>
      <c r="L39" s="91"/>
      <c r="M39" s="13"/>
      <c r="N39" s="91"/>
      <c r="O39" s="14">
        <f t="shared" si="0"/>
        <v>58</v>
      </c>
    </row>
    <row r="40" spans="1:15" ht="21" customHeight="1" thickBot="1" x14ac:dyDescent="0.2">
      <c r="A40" s="151"/>
      <c r="B40" s="121"/>
      <c r="C40" s="15" t="s">
        <v>59</v>
      </c>
      <c r="D40" s="12">
        <f t="shared" si="12"/>
        <v>2831</v>
      </c>
      <c r="E40" s="12">
        <f t="shared" si="12"/>
        <v>5179</v>
      </c>
      <c r="F40" s="12">
        <f t="shared" si="12"/>
        <v>1582</v>
      </c>
      <c r="G40" s="12">
        <f t="shared" si="12"/>
        <v>5475</v>
      </c>
      <c r="H40" s="12">
        <f t="shared" si="12"/>
        <v>4399</v>
      </c>
      <c r="I40" s="12">
        <f t="shared" si="12"/>
        <v>774</v>
      </c>
      <c r="J40" s="91"/>
      <c r="K40" s="13"/>
      <c r="L40" s="91"/>
      <c r="M40" s="13"/>
      <c r="N40" s="91"/>
      <c r="O40" s="14">
        <f t="shared" si="0"/>
        <v>20240</v>
      </c>
    </row>
    <row r="41" spans="1:15" ht="21" customHeight="1" x14ac:dyDescent="0.15">
      <c r="A41" s="143" t="s">
        <v>63</v>
      </c>
      <c r="B41" s="144"/>
      <c r="C41" s="7" t="s">
        <v>57</v>
      </c>
      <c r="D41" s="8">
        <v>125</v>
      </c>
      <c r="E41" s="9">
        <v>164</v>
      </c>
      <c r="F41" s="9">
        <v>83</v>
      </c>
      <c r="G41" s="9">
        <v>179</v>
      </c>
      <c r="H41" s="9">
        <v>135</v>
      </c>
      <c r="I41" s="9">
        <v>34</v>
      </c>
      <c r="J41" s="90"/>
      <c r="K41" s="9"/>
      <c r="L41" s="112"/>
      <c r="M41" s="9"/>
      <c r="N41" s="112"/>
      <c r="O41" s="37">
        <f t="shared" si="0"/>
        <v>720</v>
      </c>
    </row>
    <row r="42" spans="1:15" ht="21" customHeight="1" x14ac:dyDescent="0.15">
      <c r="A42" s="145"/>
      <c r="B42" s="146"/>
      <c r="C42" s="11" t="s">
        <v>58</v>
      </c>
      <c r="D42" s="12">
        <v>47</v>
      </c>
      <c r="E42" s="13">
        <v>50</v>
      </c>
      <c r="F42" s="13">
        <v>76</v>
      </c>
      <c r="G42" s="13">
        <v>8</v>
      </c>
      <c r="H42" s="13">
        <v>37</v>
      </c>
      <c r="I42" s="13">
        <v>0</v>
      </c>
      <c r="J42" s="39"/>
      <c r="K42" s="13"/>
      <c r="L42" s="91"/>
      <c r="M42" s="13"/>
      <c r="N42" s="91"/>
      <c r="O42" s="14">
        <f t="shared" si="0"/>
        <v>218</v>
      </c>
    </row>
    <row r="43" spans="1:15" ht="21" customHeight="1" thickBot="1" x14ac:dyDescent="0.2">
      <c r="A43" s="147"/>
      <c r="B43" s="148"/>
      <c r="C43" s="15" t="s">
        <v>59</v>
      </c>
      <c r="D43" s="16">
        <f t="shared" ref="D43:I43" si="13">SUM(D41:D42)</f>
        <v>172</v>
      </c>
      <c r="E43" s="65">
        <f t="shared" si="13"/>
        <v>214</v>
      </c>
      <c r="F43" s="65">
        <f t="shared" si="13"/>
        <v>159</v>
      </c>
      <c r="G43" s="65">
        <f t="shared" si="13"/>
        <v>187</v>
      </c>
      <c r="H43" s="65">
        <f t="shared" si="13"/>
        <v>172</v>
      </c>
      <c r="I43" s="65">
        <f t="shared" si="13"/>
        <v>34</v>
      </c>
      <c r="J43" s="92"/>
      <c r="K43" s="65"/>
      <c r="L43" s="110"/>
      <c r="M43" s="65"/>
      <c r="N43" s="110"/>
      <c r="O43" s="14">
        <f t="shared" si="0"/>
        <v>938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47</v>
      </c>
      <c r="E44" s="9">
        <v>69</v>
      </c>
      <c r="F44" s="9">
        <v>60</v>
      </c>
      <c r="G44" s="9">
        <v>51</v>
      </c>
      <c r="H44" s="9">
        <v>97</v>
      </c>
      <c r="I44" s="9">
        <v>42</v>
      </c>
      <c r="J44" s="90"/>
      <c r="K44" s="9"/>
      <c r="L44" s="112"/>
      <c r="M44" s="9"/>
      <c r="N44" s="112"/>
      <c r="O44" s="10">
        <f t="shared" si="0"/>
        <v>366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39"/>
      <c r="K45" s="13"/>
      <c r="L45" s="91"/>
      <c r="M45" s="13"/>
      <c r="N45" s="91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 t="shared" ref="D46:I46" si="14">SUM(D44:D45)</f>
        <v>47</v>
      </c>
      <c r="E46" s="16">
        <f t="shared" si="14"/>
        <v>69</v>
      </c>
      <c r="F46" s="16">
        <f t="shared" si="14"/>
        <v>60</v>
      </c>
      <c r="G46" s="16">
        <f t="shared" si="14"/>
        <v>51</v>
      </c>
      <c r="H46" s="16">
        <f t="shared" si="14"/>
        <v>97</v>
      </c>
      <c r="I46" s="16">
        <f t="shared" si="14"/>
        <v>42</v>
      </c>
      <c r="J46" s="110"/>
      <c r="K46" s="65"/>
      <c r="L46" s="110"/>
      <c r="M46" s="65"/>
      <c r="N46" s="110"/>
      <c r="O46" s="17">
        <f t="shared" si="0"/>
        <v>366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3697</v>
      </c>
      <c r="E47" s="19">
        <f>SUM(E22,E31,E40,E43,E46)</f>
        <v>6740</v>
      </c>
      <c r="F47" s="19">
        <f t="shared" ref="F47:I47" si="15">SUM(F22,F31,F40,F43,F46)</f>
        <v>2263</v>
      </c>
      <c r="G47" s="19">
        <f t="shared" si="15"/>
        <v>6652</v>
      </c>
      <c r="H47" s="19">
        <f t="shared" si="15"/>
        <v>5645</v>
      </c>
      <c r="I47" s="19">
        <f t="shared" si="15"/>
        <v>1149</v>
      </c>
      <c r="J47" s="93"/>
      <c r="K47" s="19"/>
      <c r="L47" s="111"/>
      <c r="M47" s="19"/>
      <c r="N47" s="111"/>
      <c r="O47" s="28">
        <f t="shared" si="0"/>
        <v>26146</v>
      </c>
    </row>
    <row r="48" spans="1:15" ht="21" customHeight="1" thickBot="1" x14ac:dyDescent="0.2">
      <c r="A48" s="159" t="s">
        <v>32</v>
      </c>
      <c r="B48" s="160"/>
      <c r="C48" s="161"/>
      <c r="D48" s="18">
        <v>136</v>
      </c>
      <c r="E48" s="19">
        <v>175</v>
      </c>
      <c r="F48" s="19">
        <v>47</v>
      </c>
      <c r="G48" s="19">
        <v>255</v>
      </c>
      <c r="H48" s="19">
        <v>126</v>
      </c>
      <c r="I48" s="19">
        <v>26</v>
      </c>
      <c r="J48" s="93"/>
      <c r="K48" s="19"/>
      <c r="L48" s="111"/>
      <c r="M48" s="19"/>
      <c r="N48" s="111"/>
      <c r="O48" s="17">
        <f t="shared" si="0"/>
        <v>765</v>
      </c>
    </row>
    <row r="49" spans="1:15" ht="21" customHeight="1" thickBot="1" x14ac:dyDescent="0.2">
      <c r="A49" s="159" t="s">
        <v>66</v>
      </c>
      <c r="B49" s="160"/>
      <c r="C49" s="161"/>
      <c r="D49" s="18">
        <f>SUM(D47:D48)</f>
        <v>3833</v>
      </c>
      <c r="E49" s="19">
        <f t="shared" ref="E49:I49" si="16">SUM(E47:E48)</f>
        <v>6915</v>
      </c>
      <c r="F49" s="19">
        <f t="shared" si="16"/>
        <v>2310</v>
      </c>
      <c r="G49" s="19">
        <f t="shared" si="16"/>
        <v>6907</v>
      </c>
      <c r="H49" s="19">
        <f t="shared" si="16"/>
        <v>5771</v>
      </c>
      <c r="I49" s="19">
        <f t="shared" si="16"/>
        <v>1175</v>
      </c>
      <c r="J49" s="93"/>
      <c r="K49" s="19"/>
      <c r="L49" s="111"/>
      <c r="M49" s="19"/>
      <c r="N49" s="111"/>
      <c r="O49" s="28">
        <f t="shared" si="0"/>
        <v>26911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2433</v>
      </c>
      <c r="E50" s="22">
        <v>4414</v>
      </c>
      <c r="F50" s="22">
        <v>1431</v>
      </c>
      <c r="G50" s="22">
        <v>4591</v>
      </c>
      <c r="H50" s="22">
        <v>3733</v>
      </c>
      <c r="I50" s="22">
        <v>545</v>
      </c>
      <c r="J50" s="94"/>
      <c r="K50" s="22"/>
      <c r="L50" s="115"/>
      <c r="M50" s="22"/>
      <c r="N50" s="115"/>
      <c r="O50" s="98">
        <f t="shared" si="0"/>
        <v>17147</v>
      </c>
    </row>
    <row r="51" spans="1:15" ht="21" customHeight="1" x14ac:dyDescent="0.15">
      <c r="A51" s="118"/>
      <c r="B51" s="146"/>
      <c r="C51" s="11" t="s">
        <v>69</v>
      </c>
      <c r="D51" s="12">
        <v>2136</v>
      </c>
      <c r="E51" s="13">
        <v>3152</v>
      </c>
      <c r="F51" s="13">
        <v>1451</v>
      </c>
      <c r="G51" s="13">
        <v>3433</v>
      </c>
      <c r="H51" s="13">
        <v>1288</v>
      </c>
      <c r="I51" s="13">
        <v>844</v>
      </c>
      <c r="J51" s="39"/>
      <c r="K51" s="13"/>
      <c r="L51" s="91"/>
      <c r="M51" s="13"/>
      <c r="N51" s="91"/>
      <c r="O51" s="98">
        <f t="shared" si="0"/>
        <v>12304</v>
      </c>
    </row>
    <row r="52" spans="1:15" ht="21" customHeight="1" x14ac:dyDescent="0.15">
      <c r="A52" s="118"/>
      <c r="B52" s="146"/>
      <c r="C52" s="11" t="s">
        <v>59</v>
      </c>
      <c r="D52" s="12">
        <f t="shared" ref="D52:I52" si="17">SUM(D50:D51)</f>
        <v>4569</v>
      </c>
      <c r="E52" s="12">
        <f t="shared" si="17"/>
        <v>7566</v>
      </c>
      <c r="F52" s="12">
        <f t="shared" si="17"/>
        <v>2882</v>
      </c>
      <c r="G52" s="12">
        <f t="shared" si="17"/>
        <v>8024</v>
      </c>
      <c r="H52" s="12">
        <f t="shared" si="17"/>
        <v>5021</v>
      </c>
      <c r="I52" s="12">
        <f t="shared" si="17"/>
        <v>1389</v>
      </c>
      <c r="J52" s="91"/>
      <c r="K52" s="13"/>
      <c r="L52" s="91"/>
      <c r="M52" s="13"/>
      <c r="N52" s="91"/>
      <c r="O52" s="98">
        <f t="shared" si="0"/>
        <v>29451</v>
      </c>
    </row>
    <row r="53" spans="1:15" ht="21" customHeight="1" x14ac:dyDescent="0.15">
      <c r="A53" s="118"/>
      <c r="B53" s="165" t="s">
        <v>38</v>
      </c>
      <c r="C53" s="166"/>
      <c r="D53" s="12">
        <v>17</v>
      </c>
      <c r="E53" s="13">
        <v>34</v>
      </c>
      <c r="F53" s="13">
        <v>10</v>
      </c>
      <c r="G53" s="13">
        <v>38</v>
      </c>
      <c r="H53" s="13">
        <v>16</v>
      </c>
      <c r="I53" s="13">
        <v>5</v>
      </c>
      <c r="J53" s="39"/>
      <c r="K53" s="13"/>
      <c r="L53" s="91"/>
      <c r="M53" s="13"/>
      <c r="N53" s="91"/>
      <c r="O53" s="98">
        <f t="shared" si="0"/>
        <v>120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24" t="s">
        <v>40</v>
      </c>
      <c r="H54" s="24" t="s">
        <v>40</v>
      </c>
      <c r="I54" s="24" t="s">
        <v>40</v>
      </c>
      <c r="J54" s="95"/>
      <c r="K54" s="62"/>
      <c r="L54" s="113"/>
      <c r="M54" s="62"/>
      <c r="N54" s="113"/>
      <c r="O54" s="84" t="s">
        <v>40</v>
      </c>
    </row>
    <row r="55" spans="1:15" ht="21" customHeight="1" thickBot="1" x14ac:dyDescent="0.2">
      <c r="A55" s="153" t="s">
        <v>102</v>
      </c>
      <c r="B55" s="154"/>
      <c r="C55" s="155"/>
      <c r="D55" s="18">
        <f t="shared" ref="D55:I55" si="18">SUM(D52:D54)</f>
        <v>4586</v>
      </c>
      <c r="E55" s="18">
        <f t="shared" si="18"/>
        <v>7600</v>
      </c>
      <c r="F55" s="19">
        <f t="shared" si="18"/>
        <v>2892</v>
      </c>
      <c r="G55" s="19">
        <f t="shared" si="18"/>
        <v>8062</v>
      </c>
      <c r="H55" s="19">
        <f t="shared" si="18"/>
        <v>5037</v>
      </c>
      <c r="I55" s="19">
        <f t="shared" si="18"/>
        <v>1394</v>
      </c>
      <c r="J55" s="93"/>
      <c r="K55" s="19"/>
      <c r="L55" s="111"/>
      <c r="M55" s="19"/>
      <c r="N55" s="111"/>
      <c r="O55" s="28">
        <f t="shared" si="0"/>
        <v>29571</v>
      </c>
    </row>
    <row r="56" spans="1:15" ht="23.25" customHeight="1" thickBot="1" x14ac:dyDescent="0.2">
      <c r="A56" s="156" t="s">
        <v>42</v>
      </c>
      <c r="B56" s="157"/>
      <c r="C56" s="158"/>
      <c r="D56" s="26">
        <f>SUM(D49+D55:D55)</f>
        <v>8419</v>
      </c>
      <c r="E56" s="27">
        <f>SUM(E49+E55)</f>
        <v>14515</v>
      </c>
      <c r="F56" s="27">
        <f>SUM(F49+F55)</f>
        <v>5202</v>
      </c>
      <c r="G56" s="27">
        <f>SUM(G49+G55)</f>
        <v>14969</v>
      </c>
      <c r="H56" s="27">
        <f>SUM(H55+H49)</f>
        <v>10808</v>
      </c>
      <c r="I56" s="27">
        <f>SUM(I49+I55:I55)</f>
        <v>2569</v>
      </c>
      <c r="J56" s="55"/>
      <c r="K56" s="27"/>
      <c r="L56" s="117"/>
      <c r="M56" s="27"/>
      <c r="N56" s="117"/>
      <c r="O56" s="28">
        <f t="shared" si="0"/>
        <v>56482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2E1F-F396-4FCE-BA96-8AA431C7B6CE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8" t="s">
        <v>3</v>
      </c>
      <c r="B7" s="129"/>
      <c r="C7" s="130"/>
      <c r="D7" s="169" t="s">
        <v>44</v>
      </c>
      <c r="E7" s="171" t="s">
        <v>45</v>
      </c>
      <c r="F7" s="137" t="s">
        <v>46</v>
      </c>
      <c r="G7" s="137" t="s">
        <v>47</v>
      </c>
      <c r="H7" s="137" t="s">
        <v>48</v>
      </c>
      <c r="I7" s="137" t="s">
        <v>49</v>
      </c>
      <c r="J7" s="137" t="s">
        <v>50</v>
      </c>
      <c r="K7" s="137" t="s">
        <v>51</v>
      </c>
      <c r="L7" s="137"/>
      <c r="M7" s="137"/>
      <c r="N7" s="137"/>
      <c r="O7" s="175" t="s">
        <v>52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2"/>
      <c r="F8" s="173"/>
      <c r="G8" s="173"/>
      <c r="H8" s="173"/>
      <c r="I8" s="173"/>
      <c r="J8" s="173"/>
      <c r="K8" s="173"/>
      <c r="L8" s="178"/>
      <c r="M8" s="178"/>
      <c r="N8" s="173"/>
      <c r="O8" s="176"/>
    </row>
    <row r="9" spans="1:15" x14ac:dyDescent="0.15">
      <c r="A9" s="118"/>
      <c r="B9" s="120"/>
      <c r="C9" s="122"/>
      <c r="D9" s="170"/>
      <c r="E9" s="172"/>
      <c r="F9" s="173"/>
      <c r="G9" s="173"/>
      <c r="H9" s="173"/>
      <c r="I9" s="173"/>
      <c r="J9" s="173"/>
      <c r="K9" s="173"/>
      <c r="L9" s="178"/>
      <c r="M9" s="178"/>
      <c r="N9" s="173"/>
      <c r="O9" s="176"/>
    </row>
    <row r="10" spans="1:15" ht="18.75" customHeight="1" thickBot="1" x14ac:dyDescent="0.2">
      <c r="A10" s="119"/>
      <c r="B10" s="121"/>
      <c r="C10" s="123"/>
      <c r="D10" s="170"/>
      <c r="E10" s="172"/>
      <c r="F10" s="174"/>
      <c r="G10" s="174"/>
      <c r="H10" s="174"/>
      <c r="I10" s="174"/>
      <c r="J10" s="174"/>
      <c r="K10" s="174"/>
      <c r="L10" s="179"/>
      <c r="M10" s="179"/>
      <c r="N10" s="174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33">
        <f>東津軽郡!O11</f>
        <v>437</v>
      </c>
      <c r="E11" s="34">
        <f>西津軽郡!O11</f>
        <v>439</v>
      </c>
      <c r="F11" s="34">
        <f>中津軽郡!O11</f>
        <v>27</v>
      </c>
      <c r="G11" s="34">
        <f>南津軽郡!O11</f>
        <v>467</v>
      </c>
      <c r="H11" s="35">
        <f>北津軽郡!O11</f>
        <v>832</v>
      </c>
      <c r="I11" s="34">
        <f>上北郡!O11</f>
        <v>3243</v>
      </c>
      <c r="J11" s="34">
        <f>下北郡!O11</f>
        <v>336</v>
      </c>
      <c r="K11" s="34">
        <f>三戸郡!O11</f>
        <v>1487</v>
      </c>
      <c r="L11" s="34"/>
      <c r="M11" s="34"/>
      <c r="N11" s="36"/>
      <c r="O11" s="37">
        <f>SUM(D11:N11)</f>
        <v>7268</v>
      </c>
    </row>
    <row r="12" spans="1:15" ht="21" customHeight="1" x14ac:dyDescent="0.15">
      <c r="A12" s="150"/>
      <c r="B12" s="120"/>
      <c r="C12" s="11" t="s">
        <v>58</v>
      </c>
      <c r="D12" s="38">
        <f>東津軽郡!O12</f>
        <v>39</v>
      </c>
      <c r="E12" s="13">
        <f>西津軽郡!O12</f>
        <v>41</v>
      </c>
      <c r="F12" s="13">
        <f>中津軽郡!O12</f>
        <v>1</v>
      </c>
      <c r="G12" s="13">
        <f>南津軽郡!O12</f>
        <v>180</v>
      </c>
      <c r="H12" s="39">
        <f>北津軽郡!O12</f>
        <v>167</v>
      </c>
      <c r="I12" s="13">
        <f>上北郡!O12</f>
        <v>600</v>
      </c>
      <c r="J12" s="13">
        <f>下北郡!O12</f>
        <v>71</v>
      </c>
      <c r="K12" s="13">
        <f>三戸郡!O12</f>
        <v>490</v>
      </c>
      <c r="L12" s="13"/>
      <c r="M12" s="13"/>
      <c r="N12" s="40"/>
      <c r="O12" s="14">
        <f>SUM(D12:N12)</f>
        <v>1589</v>
      </c>
    </row>
    <row r="13" spans="1:15" ht="21" customHeight="1" x14ac:dyDescent="0.15">
      <c r="A13" s="150"/>
      <c r="B13" s="120"/>
      <c r="C13" s="11" t="s">
        <v>59</v>
      </c>
      <c r="D13" s="38">
        <f>東津軽郡!O13</f>
        <v>476</v>
      </c>
      <c r="E13" s="13">
        <f>西津軽郡!O13</f>
        <v>480</v>
      </c>
      <c r="F13" s="13">
        <f>中津軽郡!O13</f>
        <v>28</v>
      </c>
      <c r="G13" s="13">
        <f>南津軽郡!O13</f>
        <v>647</v>
      </c>
      <c r="H13" s="39">
        <f>北津軽郡!O13</f>
        <v>999</v>
      </c>
      <c r="I13" s="13">
        <f>上北郡!O13</f>
        <v>3843</v>
      </c>
      <c r="J13" s="13">
        <f>下北郡!O13</f>
        <v>407</v>
      </c>
      <c r="K13" s="13">
        <f>三戸郡!O13</f>
        <v>1977</v>
      </c>
      <c r="L13" s="13"/>
      <c r="M13" s="13"/>
      <c r="N13" s="40"/>
      <c r="O13" s="14">
        <f>SUM(D13:K13)</f>
        <v>8857</v>
      </c>
    </row>
    <row r="14" spans="1:15" ht="21" customHeight="1" x14ac:dyDescent="0.15">
      <c r="A14" s="150"/>
      <c r="B14" s="120" t="s">
        <v>60</v>
      </c>
      <c r="C14" s="11" t="s">
        <v>57</v>
      </c>
      <c r="D14" s="38">
        <f>東津軽郡!O14</f>
        <v>861</v>
      </c>
      <c r="E14" s="13">
        <f>西津軽郡!O14</f>
        <v>512</v>
      </c>
      <c r="F14" s="13">
        <f>中津軽郡!O14</f>
        <v>56</v>
      </c>
      <c r="G14" s="13">
        <f>南津軽郡!O14</f>
        <v>1121</v>
      </c>
      <c r="H14" s="39">
        <f>北津軽郡!O14</f>
        <v>1441</v>
      </c>
      <c r="I14" s="13">
        <f>上北郡!O14</f>
        <v>4584</v>
      </c>
      <c r="J14" s="13">
        <f>下北郡!O14</f>
        <v>460</v>
      </c>
      <c r="K14" s="13">
        <f>三戸郡!O14</f>
        <v>2354</v>
      </c>
      <c r="L14" s="13"/>
      <c r="M14" s="13"/>
      <c r="N14" s="40"/>
      <c r="O14" s="14">
        <f>SUM(D14:N14)</f>
        <v>11389</v>
      </c>
    </row>
    <row r="15" spans="1:15" ht="21" customHeight="1" x14ac:dyDescent="0.15">
      <c r="A15" s="150"/>
      <c r="B15" s="120"/>
      <c r="C15" s="11" t="s">
        <v>58</v>
      </c>
      <c r="D15" s="38">
        <f>東津軽郡!O15</f>
        <v>2</v>
      </c>
      <c r="E15" s="13">
        <f>西津軽郡!O15</f>
        <v>6</v>
      </c>
      <c r="F15" s="13">
        <f>中津軽郡!O15</f>
        <v>4</v>
      </c>
      <c r="G15" s="13">
        <f>南津軽郡!O15</f>
        <v>23</v>
      </c>
      <c r="H15" s="39">
        <f>北津軽郡!O15</f>
        <v>26</v>
      </c>
      <c r="I15" s="13">
        <f>上北郡!O15</f>
        <v>57</v>
      </c>
      <c r="J15" s="13">
        <f>下北郡!O15</f>
        <v>4</v>
      </c>
      <c r="K15" s="13">
        <f>三戸郡!O15</f>
        <v>51</v>
      </c>
      <c r="L15" s="13"/>
      <c r="M15" s="13"/>
      <c r="N15" s="40"/>
      <c r="O15" s="14">
        <f>SUM(D15:N15)</f>
        <v>173</v>
      </c>
    </row>
    <row r="16" spans="1:15" ht="21" customHeight="1" x14ac:dyDescent="0.15">
      <c r="A16" s="150"/>
      <c r="B16" s="120"/>
      <c r="C16" s="11" t="s">
        <v>59</v>
      </c>
      <c r="D16" s="38">
        <f>東津軽郡!O16</f>
        <v>863</v>
      </c>
      <c r="E16" s="13">
        <f>西津軽郡!O16</f>
        <v>518</v>
      </c>
      <c r="F16" s="13">
        <f>中津軽郡!O16</f>
        <v>60</v>
      </c>
      <c r="G16" s="13">
        <f>南津軽郡!O16</f>
        <v>1144</v>
      </c>
      <c r="H16" s="39">
        <f>北津軽郡!O16</f>
        <v>1467</v>
      </c>
      <c r="I16" s="13">
        <f>上北郡!O16</f>
        <v>4641</v>
      </c>
      <c r="J16" s="13">
        <f>下北郡!O16</f>
        <v>464</v>
      </c>
      <c r="K16" s="13">
        <f>三戸郡!O16</f>
        <v>2405</v>
      </c>
      <c r="L16" s="13"/>
      <c r="M16" s="13"/>
      <c r="N16" s="40"/>
      <c r="O16" s="14">
        <f>SUM(O14:O15)</f>
        <v>11562</v>
      </c>
    </row>
    <row r="17" spans="1:15" ht="21" customHeight="1" x14ac:dyDescent="0.15">
      <c r="A17" s="150"/>
      <c r="B17" s="120" t="s">
        <v>61</v>
      </c>
      <c r="C17" s="11" t="s">
        <v>57</v>
      </c>
      <c r="D17" s="38">
        <f>東津軽郡!O17</f>
        <v>5</v>
      </c>
      <c r="E17" s="13">
        <f>西津軽郡!O17</f>
        <v>2</v>
      </c>
      <c r="F17" s="13">
        <f>中津軽郡!O17</f>
        <v>0</v>
      </c>
      <c r="G17" s="13">
        <f>南津軽郡!O17</f>
        <v>0</v>
      </c>
      <c r="H17" s="39">
        <f>北津軽郡!O17</f>
        <v>3</v>
      </c>
      <c r="I17" s="13">
        <f>上北郡!O17</f>
        <v>25</v>
      </c>
      <c r="J17" s="13">
        <f>下北郡!O17</f>
        <v>0</v>
      </c>
      <c r="K17" s="13">
        <f>三戸郡!O17</f>
        <v>13</v>
      </c>
      <c r="L17" s="13"/>
      <c r="M17" s="13"/>
      <c r="N17" s="40"/>
      <c r="O17" s="14">
        <f>SUM(D17:N17)</f>
        <v>48</v>
      </c>
    </row>
    <row r="18" spans="1:15" ht="21" customHeight="1" x14ac:dyDescent="0.15">
      <c r="A18" s="150"/>
      <c r="B18" s="120"/>
      <c r="C18" s="11" t="s">
        <v>58</v>
      </c>
      <c r="D18" s="38">
        <f>東津軽郡!O18</f>
        <v>11</v>
      </c>
      <c r="E18" s="13">
        <f>西津軽郡!O18</f>
        <v>1</v>
      </c>
      <c r="F18" s="13">
        <f>中津軽郡!O18</f>
        <v>0</v>
      </c>
      <c r="G18" s="13">
        <f>南津軽郡!O18</f>
        <v>19</v>
      </c>
      <c r="H18" s="39">
        <f>北津軽郡!O18</f>
        <v>7</v>
      </c>
      <c r="I18" s="13">
        <f>上北郡!O18</f>
        <v>52</v>
      </c>
      <c r="J18" s="13">
        <f>下北郡!O18</f>
        <v>8</v>
      </c>
      <c r="K18" s="13">
        <f>三戸郡!O18</f>
        <v>38</v>
      </c>
      <c r="L18" s="13"/>
      <c r="M18" s="13"/>
      <c r="N18" s="40"/>
      <c r="O18" s="14">
        <f>SUM(D18:N18)</f>
        <v>136</v>
      </c>
    </row>
    <row r="19" spans="1:15" ht="21" customHeight="1" x14ac:dyDescent="0.15">
      <c r="A19" s="150"/>
      <c r="B19" s="120"/>
      <c r="C19" s="11" t="s">
        <v>59</v>
      </c>
      <c r="D19" s="38">
        <f>東津軽郡!O19</f>
        <v>16</v>
      </c>
      <c r="E19" s="13">
        <f>西津軽郡!O19</f>
        <v>3</v>
      </c>
      <c r="F19" s="13">
        <f>中津軽郡!O19</f>
        <v>0</v>
      </c>
      <c r="G19" s="13">
        <f>南津軽郡!O19</f>
        <v>19</v>
      </c>
      <c r="H19" s="39">
        <f>北津軽郡!O19</f>
        <v>10</v>
      </c>
      <c r="I19" s="13">
        <f>上北郡!O19</f>
        <v>77</v>
      </c>
      <c r="J19" s="13">
        <f>下北郡!O19</f>
        <v>8</v>
      </c>
      <c r="K19" s="13">
        <f>三戸郡!O19</f>
        <v>51</v>
      </c>
      <c r="L19" s="13"/>
      <c r="M19" s="13"/>
      <c r="N19" s="40"/>
      <c r="O19" s="14">
        <f>SUM(O17:O18)</f>
        <v>184</v>
      </c>
    </row>
    <row r="20" spans="1:15" ht="21" customHeight="1" x14ac:dyDescent="0.15">
      <c r="A20" s="150"/>
      <c r="B20" s="120" t="s">
        <v>26</v>
      </c>
      <c r="C20" s="11" t="s">
        <v>57</v>
      </c>
      <c r="D20" s="38">
        <f>東津軽郡!O20</f>
        <v>1303</v>
      </c>
      <c r="E20" s="13">
        <f>西津軽郡!O20</f>
        <v>953</v>
      </c>
      <c r="F20" s="13">
        <f>中津軽郡!O20</f>
        <v>83</v>
      </c>
      <c r="G20" s="13">
        <f>南津軽郡!O20</f>
        <v>1588</v>
      </c>
      <c r="H20" s="39">
        <f>北津軽郡!O20</f>
        <v>2276</v>
      </c>
      <c r="I20" s="13">
        <f>上北郡!O20</f>
        <v>7852</v>
      </c>
      <c r="J20" s="13">
        <f>下北郡!O20</f>
        <v>796</v>
      </c>
      <c r="K20" s="13">
        <f>三戸郡!O20</f>
        <v>3854</v>
      </c>
      <c r="L20" s="12"/>
      <c r="M20" s="12"/>
      <c r="N20" s="12"/>
      <c r="O20" s="14">
        <f>O11+O14+O17</f>
        <v>18705</v>
      </c>
    </row>
    <row r="21" spans="1:15" ht="21" customHeight="1" x14ac:dyDescent="0.15">
      <c r="A21" s="150"/>
      <c r="B21" s="120"/>
      <c r="C21" s="11" t="s">
        <v>58</v>
      </c>
      <c r="D21" s="38">
        <f>東津軽郡!O21</f>
        <v>52</v>
      </c>
      <c r="E21" s="13">
        <f>西津軽郡!O21</f>
        <v>48</v>
      </c>
      <c r="F21" s="13">
        <f>中津軽郡!O21</f>
        <v>5</v>
      </c>
      <c r="G21" s="13">
        <f>南津軽郡!O21</f>
        <v>222</v>
      </c>
      <c r="H21" s="39">
        <f>北津軽郡!O21</f>
        <v>200</v>
      </c>
      <c r="I21" s="13">
        <f>上北郡!O21</f>
        <v>709</v>
      </c>
      <c r="J21" s="13">
        <f>下北郡!O21</f>
        <v>83</v>
      </c>
      <c r="K21" s="13">
        <f>三戸郡!O21</f>
        <v>579</v>
      </c>
      <c r="L21" s="12"/>
      <c r="M21" s="12"/>
      <c r="N21" s="12"/>
      <c r="O21" s="14">
        <f>O12+O15+O18</f>
        <v>1898</v>
      </c>
    </row>
    <row r="22" spans="1:15" ht="21" customHeight="1" thickBot="1" x14ac:dyDescent="0.2">
      <c r="A22" s="151"/>
      <c r="B22" s="121"/>
      <c r="C22" s="15" t="s">
        <v>59</v>
      </c>
      <c r="D22" s="41">
        <f>東津軽郡!O22</f>
        <v>1355</v>
      </c>
      <c r="E22" s="42">
        <f>西津軽郡!O22</f>
        <v>1001</v>
      </c>
      <c r="F22" s="42">
        <f>中津軽郡!O22</f>
        <v>88</v>
      </c>
      <c r="G22" s="42">
        <f>南津軽郡!O22</f>
        <v>1810</v>
      </c>
      <c r="H22" s="43">
        <f>北津軽郡!O22</f>
        <v>2476</v>
      </c>
      <c r="I22" s="42">
        <f>上北郡!O22</f>
        <v>8561</v>
      </c>
      <c r="J22" s="42">
        <f>下北郡!O22</f>
        <v>879</v>
      </c>
      <c r="K22" s="42">
        <f>三戸郡!O22</f>
        <v>4433</v>
      </c>
      <c r="L22" s="42"/>
      <c r="M22" s="42"/>
      <c r="N22" s="44"/>
      <c r="O22" s="45">
        <f>SUM(O20:O21)</f>
        <v>20603</v>
      </c>
    </row>
    <row r="23" spans="1:15" ht="21" customHeight="1" x14ac:dyDescent="0.15">
      <c r="A23" s="149" t="s">
        <v>62</v>
      </c>
      <c r="B23" s="152" t="s">
        <v>56</v>
      </c>
      <c r="C23" s="7" t="s">
        <v>57</v>
      </c>
      <c r="D23" s="33">
        <f>東津軽郡!O23</f>
        <v>17</v>
      </c>
      <c r="E23" s="34">
        <f>西津軽郡!O23</f>
        <v>8</v>
      </c>
      <c r="F23" s="34">
        <f>中津軽郡!O23</f>
        <v>1</v>
      </c>
      <c r="G23" s="34">
        <f>南津軽郡!O23</f>
        <v>8</v>
      </c>
      <c r="H23" s="35">
        <f>北津軽郡!O23</f>
        <v>12</v>
      </c>
      <c r="I23" s="34">
        <f>上北郡!O23</f>
        <v>69</v>
      </c>
      <c r="J23" s="34">
        <f>下北郡!O23</f>
        <v>13</v>
      </c>
      <c r="K23" s="34">
        <f>三戸郡!O23</f>
        <v>8</v>
      </c>
      <c r="L23" s="34"/>
      <c r="M23" s="34"/>
      <c r="N23" s="36"/>
      <c r="O23" s="37">
        <f>SUM(D23:N23)</f>
        <v>136</v>
      </c>
    </row>
    <row r="24" spans="1:15" ht="21" customHeight="1" x14ac:dyDescent="0.15">
      <c r="A24" s="150"/>
      <c r="B24" s="120"/>
      <c r="C24" s="11" t="s">
        <v>58</v>
      </c>
      <c r="D24" s="38">
        <f>東津軽郡!O24</f>
        <v>18</v>
      </c>
      <c r="E24" s="13">
        <f>西津軽郡!O24</f>
        <v>27</v>
      </c>
      <c r="F24" s="13">
        <f>中津軽郡!O24</f>
        <v>0</v>
      </c>
      <c r="G24" s="13">
        <f>南津軽郡!O24</f>
        <v>5</v>
      </c>
      <c r="H24" s="39">
        <f>北津軽郡!O24</f>
        <v>41</v>
      </c>
      <c r="I24" s="13">
        <f>上北郡!O24</f>
        <v>175</v>
      </c>
      <c r="J24" s="13">
        <f>下北郡!O24</f>
        <v>18</v>
      </c>
      <c r="K24" s="13">
        <f>三戸郡!O24</f>
        <v>67</v>
      </c>
      <c r="L24" s="13"/>
      <c r="M24" s="13"/>
      <c r="N24" s="40"/>
      <c r="O24" s="14">
        <f>SUM(D24:N24)</f>
        <v>351</v>
      </c>
    </row>
    <row r="25" spans="1:15" ht="21" customHeight="1" x14ac:dyDescent="0.15">
      <c r="A25" s="150"/>
      <c r="B25" s="120"/>
      <c r="C25" s="11" t="s">
        <v>59</v>
      </c>
      <c r="D25" s="38">
        <f>東津軽郡!O25</f>
        <v>35</v>
      </c>
      <c r="E25" s="13">
        <f>西津軽郡!O25</f>
        <v>35</v>
      </c>
      <c r="F25" s="13">
        <f>中津軽郡!O25</f>
        <v>1</v>
      </c>
      <c r="G25" s="13">
        <f>南津軽郡!O25</f>
        <v>13</v>
      </c>
      <c r="H25" s="39">
        <f>北津軽郡!O25</f>
        <v>53</v>
      </c>
      <c r="I25" s="13">
        <f>上北郡!O25</f>
        <v>244</v>
      </c>
      <c r="J25" s="13">
        <f>下北郡!O25</f>
        <v>31</v>
      </c>
      <c r="K25" s="13">
        <f>三戸郡!O25</f>
        <v>75</v>
      </c>
      <c r="L25" s="13"/>
      <c r="M25" s="13"/>
      <c r="N25" s="40"/>
      <c r="O25" s="14">
        <f>SUM(O23:O24)</f>
        <v>487</v>
      </c>
    </row>
    <row r="26" spans="1:15" ht="21" customHeight="1" x14ac:dyDescent="0.15">
      <c r="A26" s="150"/>
      <c r="B26" s="120" t="s">
        <v>60</v>
      </c>
      <c r="C26" s="11" t="s">
        <v>57</v>
      </c>
      <c r="D26" s="38">
        <f>東津軽郡!O26</f>
        <v>55</v>
      </c>
      <c r="E26" s="13">
        <f>西津軽郡!O26</f>
        <v>52</v>
      </c>
      <c r="F26" s="13">
        <f>中津軽郡!O26</f>
        <v>6</v>
      </c>
      <c r="G26" s="13">
        <f>南津軽郡!O26</f>
        <v>28</v>
      </c>
      <c r="H26" s="39">
        <f>北津軽郡!O26</f>
        <v>19</v>
      </c>
      <c r="I26" s="13">
        <f>上北郡!O26</f>
        <v>169</v>
      </c>
      <c r="J26" s="13">
        <f>下北郡!O26</f>
        <v>15</v>
      </c>
      <c r="K26" s="13">
        <f>三戸郡!O26</f>
        <v>67</v>
      </c>
      <c r="L26" s="13"/>
      <c r="M26" s="13"/>
      <c r="N26" s="40"/>
      <c r="O26" s="14">
        <f>SUM(D26:N26)</f>
        <v>411</v>
      </c>
    </row>
    <row r="27" spans="1:15" ht="21" customHeight="1" x14ac:dyDescent="0.15">
      <c r="A27" s="150"/>
      <c r="B27" s="120"/>
      <c r="C27" s="11" t="s">
        <v>58</v>
      </c>
      <c r="D27" s="38">
        <f>東津軽郡!O27</f>
        <v>5</v>
      </c>
      <c r="E27" s="13">
        <f>西津軽郡!O27</f>
        <v>11</v>
      </c>
      <c r="F27" s="13">
        <f>中津軽郡!O27</f>
        <v>0</v>
      </c>
      <c r="G27" s="13">
        <f>南津軽郡!O27</f>
        <v>0</v>
      </c>
      <c r="H27" s="39">
        <f>北津軽郡!O27</f>
        <v>31</v>
      </c>
      <c r="I27" s="13">
        <f>上北郡!O27</f>
        <v>34</v>
      </c>
      <c r="J27" s="13">
        <f>下北郡!O27</f>
        <v>13</v>
      </c>
      <c r="K27" s="13">
        <f>三戸郡!O27</f>
        <v>27</v>
      </c>
      <c r="L27" s="13"/>
      <c r="M27" s="13"/>
      <c r="N27" s="40"/>
      <c r="O27" s="14">
        <f>SUM(D27:N27)</f>
        <v>121</v>
      </c>
    </row>
    <row r="28" spans="1:15" ht="21" customHeight="1" x14ac:dyDescent="0.15">
      <c r="A28" s="150"/>
      <c r="B28" s="120"/>
      <c r="C28" s="11" t="s">
        <v>59</v>
      </c>
      <c r="D28" s="38">
        <f>東津軽郡!O28</f>
        <v>60</v>
      </c>
      <c r="E28" s="13">
        <f>西津軽郡!O28</f>
        <v>63</v>
      </c>
      <c r="F28" s="13">
        <f>中津軽郡!O28</f>
        <v>6</v>
      </c>
      <c r="G28" s="13">
        <f>南津軽郡!O28</f>
        <v>28</v>
      </c>
      <c r="H28" s="39">
        <f>北津軽郡!O28</f>
        <v>50</v>
      </c>
      <c r="I28" s="13">
        <f>上北郡!O28</f>
        <v>203</v>
      </c>
      <c r="J28" s="13">
        <f>下北郡!O28</f>
        <v>28</v>
      </c>
      <c r="K28" s="13">
        <f>三戸郡!O28</f>
        <v>94</v>
      </c>
      <c r="L28" s="13"/>
      <c r="M28" s="13"/>
      <c r="N28" s="40"/>
      <c r="O28" s="14">
        <f>SUM(O26:O27)</f>
        <v>532</v>
      </c>
    </row>
    <row r="29" spans="1:15" ht="21" customHeight="1" x14ac:dyDescent="0.15">
      <c r="A29" s="150"/>
      <c r="B29" s="120" t="s">
        <v>26</v>
      </c>
      <c r="C29" s="11" t="s">
        <v>57</v>
      </c>
      <c r="D29" s="38">
        <f>東津軽郡!O29</f>
        <v>72</v>
      </c>
      <c r="E29" s="13">
        <f>西津軽郡!O29</f>
        <v>60</v>
      </c>
      <c r="F29" s="13">
        <f>中津軽郡!O29</f>
        <v>7</v>
      </c>
      <c r="G29" s="13">
        <f>南津軽郡!O29</f>
        <v>36</v>
      </c>
      <c r="H29" s="39">
        <f>北津軽郡!O29</f>
        <v>31</v>
      </c>
      <c r="I29" s="13">
        <f>上北郡!O29</f>
        <v>238</v>
      </c>
      <c r="J29" s="13">
        <f>下北郡!O29</f>
        <v>28</v>
      </c>
      <c r="K29" s="13">
        <f>三戸郡!O29</f>
        <v>75</v>
      </c>
      <c r="L29" s="12"/>
      <c r="M29" s="12"/>
      <c r="N29" s="12"/>
      <c r="O29" s="14">
        <f>O23+O26</f>
        <v>547</v>
      </c>
    </row>
    <row r="30" spans="1:15" ht="21" customHeight="1" x14ac:dyDescent="0.15">
      <c r="A30" s="150"/>
      <c r="B30" s="120"/>
      <c r="C30" s="11" t="s">
        <v>58</v>
      </c>
      <c r="D30" s="38">
        <f>東津軽郡!O30</f>
        <v>23</v>
      </c>
      <c r="E30" s="13">
        <f>西津軽郡!O30</f>
        <v>38</v>
      </c>
      <c r="F30" s="13">
        <f>中津軽郡!O30</f>
        <v>0</v>
      </c>
      <c r="G30" s="13">
        <f>南津軽郡!O30</f>
        <v>5</v>
      </c>
      <c r="H30" s="39">
        <f>北津軽郡!O30</f>
        <v>72</v>
      </c>
      <c r="I30" s="13">
        <f>上北郡!O30</f>
        <v>209</v>
      </c>
      <c r="J30" s="13">
        <f>下北郡!O30</f>
        <v>31</v>
      </c>
      <c r="K30" s="13">
        <f>三戸郡!O30</f>
        <v>94</v>
      </c>
      <c r="L30" s="12"/>
      <c r="M30" s="12"/>
      <c r="N30" s="12"/>
      <c r="O30" s="14">
        <f>O24+O27</f>
        <v>472</v>
      </c>
    </row>
    <row r="31" spans="1:15" ht="21" customHeight="1" thickBot="1" x14ac:dyDescent="0.2">
      <c r="A31" s="151"/>
      <c r="B31" s="121"/>
      <c r="C31" s="15" t="s">
        <v>59</v>
      </c>
      <c r="D31" s="41">
        <f>東津軽郡!O31</f>
        <v>95</v>
      </c>
      <c r="E31" s="42">
        <f>西津軽郡!O31</f>
        <v>98</v>
      </c>
      <c r="F31" s="42">
        <f>中津軽郡!O31</f>
        <v>7</v>
      </c>
      <c r="G31" s="42">
        <f>南津軽郡!O31</f>
        <v>41</v>
      </c>
      <c r="H31" s="43">
        <f>北津軽郡!O31</f>
        <v>103</v>
      </c>
      <c r="I31" s="42">
        <f>上北郡!O31</f>
        <v>447</v>
      </c>
      <c r="J31" s="42">
        <f>下北郡!O31</f>
        <v>59</v>
      </c>
      <c r="K31" s="42">
        <f>三戸郡!O31</f>
        <v>169</v>
      </c>
      <c r="L31" s="42"/>
      <c r="M31" s="42"/>
      <c r="N31" s="44"/>
      <c r="O31" s="45">
        <f>SUM(O29:O30)</f>
        <v>1019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33">
        <f>東津軽郡!O32</f>
        <v>2716</v>
      </c>
      <c r="E32" s="34">
        <f>西津軽郡!O32</f>
        <v>1981</v>
      </c>
      <c r="F32" s="34">
        <f>中津軽郡!O32</f>
        <v>184</v>
      </c>
      <c r="G32" s="34">
        <f>南津軽郡!O32</f>
        <v>4211</v>
      </c>
      <c r="H32" s="35">
        <f>北津軽郡!O32</f>
        <v>4784</v>
      </c>
      <c r="I32" s="34">
        <f>上北郡!O32</f>
        <v>17260</v>
      </c>
      <c r="J32" s="34">
        <f>下北郡!O32</f>
        <v>2405</v>
      </c>
      <c r="K32" s="34">
        <f>三戸郡!O32</f>
        <v>9372</v>
      </c>
      <c r="L32" s="34"/>
      <c r="M32" s="34"/>
      <c r="N32" s="36"/>
      <c r="O32" s="37">
        <f>SUM(D32:N32)</f>
        <v>42913</v>
      </c>
    </row>
    <row r="33" spans="1:15" ht="21" customHeight="1" x14ac:dyDescent="0.15">
      <c r="A33" s="150"/>
      <c r="B33" s="120"/>
      <c r="C33" s="11" t="s">
        <v>58</v>
      </c>
      <c r="D33" s="38">
        <f>東津軽郡!O33</f>
        <v>14</v>
      </c>
      <c r="E33" s="13">
        <f>西津軽郡!O33</f>
        <v>5</v>
      </c>
      <c r="F33" s="13">
        <f>中津軽郡!O33</f>
        <v>0</v>
      </c>
      <c r="G33" s="13">
        <f>南津軽郡!O33</f>
        <v>11</v>
      </c>
      <c r="H33" s="39">
        <f>北津軽郡!O33</f>
        <v>11</v>
      </c>
      <c r="I33" s="13">
        <f>上北郡!O33</f>
        <v>78</v>
      </c>
      <c r="J33" s="13">
        <f>下北郡!O33</f>
        <v>30</v>
      </c>
      <c r="K33" s="13">
        <f>三戸郡!O33</f>
        <v>20</v>
      </c>
      <c r="L33" s="13"/>
      <c r="M33" s="13"/>
      <c r="N33" s="40"/>
      <c r="O33" s="14">
        <f>SUM(D33:N33)</f>
        <v>169</v>
      </c>
    </row>
    <row r="34" spans="1:15" ht="21" customHeight="1" x14ac:dyDescent="0.15">
      <c r="A34" s="150"/>
      <c r="B34" s="120"/>
      <c r="C34" s="11" t="s">
        <v>59</v>
      </c>
      <c r="D34" s="38">
        <f>東津軽郡!O34</f>
        <v>2730</v>
      </c>
      <c r="E34" s="13">
        <f>西津軽郡!O34</f>
        <v>1986</v>
      </c>
      <c r="F34" s="13">
        <f>中津軽郡!O34</f>
        <v>184</v>
      </c>
      <c r="G34" s="13">
        <f>南津軽郡!O34</f>
        <v>4222</v>
      </c>
      <c r="H34" s="39">
        <f>北津軽郡!O34</f>
        <v>4795</v>
      </c>
      <c r="I34" s="13">
        <f>上北郡!O34</f>
        <v>17338</v>
      </c>
      <c r="J34" s="13">
        <f>下北郡!O34</f>
        <v>2435</v>
      </c>
      <c r="K34" s="13">
        <f>三戸郡!O34</f>
        <v>9392</v>
      </c>
      <c r="L34" s="13"/>
      <c r="M34" s="13"/>
      <c r="N34" s="40"/>
      <c r="O34" s="14">
        <f>SUM(O32:O33)</f>
        <v>43082</v>
      </c>
    </row>
    <row r="35" spans="1:15" ht="21" customHeight="1" x14ac:dyDescent="0.15">
      <c r="A35" s="150"/>
      <c r="B35" s="120" t="s">
        <v>60</v>
      </c>
      <c r="C35" s="11" t="s">
        <v>57</v>
      </c>
      <c r="D35" s="38">
        <f>東津軽郡!O35</f>
        <v>2903</v>
      </c>
      <c r="E35" s="13">
        <f>西津軽郡!O35</f>
        <v>2449</v>
      </c>
      <c r="F35" s="13">
        <f>中津軽郡!O35</f>
        <v>175</v>
      </c>
      <c r="G35" s="13">
        <f>南津軽郡!O35</f>
        <v>4436</v>
      </c>
      <c r="H35" s="39">
        <f>北津軽郡!O35</f>
        <v>4804</v>
      </c>
      <c r="I35" s="13">
        <f>上北郡!O35</f>
        <v>17740</v>
      </c>
      <c r="J35" s="13">
        <f>下北郡!O35</f>
        <v>2685</v>
      </c>
      <c r="K35" s="13">
        <f>三戸郡!O35</f>
        <v>10810</v>
      </c>
      <c r="L35" s="13"/>
      <c r="M35" s="13"/>
      <c r="N35" s="40"/>
      <c r="O35" s="14">
        <f>SUM(D35:N35)</f>
        <v>46002</v>
      </c>
    </row>
    <row r="36" spans="1:15" ht="21" customHeight="1" x14ac:dyDescent="0.15">
      <c r="A36" s="150"/>
      <c r="B36" s="120"/>
      <c r="C36" s="11" t="s">
        <v>58</v>
      </c>
      <c r="D36" s="38">
        <f>東津軽郡!O36</f>
        <v>5</v>
      </c>
      <c r="E36" s="13">
        <f>西津軽郡!O36</f>
        <v>8</v>
      </c>
      <c r="F36" s="13">
        <f>中津軽郡!O36</f>
        <v>0</v>
      </c>
      <c r="G36" s="13">
        <f>南津軽郡!O36</f>
        <v>9</v>
      </c>
      <c r="H36" s="39">
        <f>北津軽郡!O36</f>
        <v>19</v>
      </c>
      <c r="I36" s="13">
        <f>上北郡!O36</f>
        <v>102</v>
      </c>
      <c r="J36" s="13">
        <f>下北郡!O36</f>
        <v>11</v>
      </c>
      <c r="K36" s="13">
        <f>三戸郡!O36</f>
        <v>38</v>
      </c>
      <c r="L36" s="13"/>
      <c r="M36" s="13"/>
      <c r="N36" s="40"/>
      <c r="O36" s="14">
        <f>SUM(D36:N36)</f>
        <v>192</v>
      </c>
    </row>
    <row r="37" spans="1:15" ht="21" customHeight="1" x14ac:dyDescent="0.15">
      <c r="A37" s="150"/>
      <c r="B37" s="120"/>
      <c r="C37" s="11" t="s">
        <v>59</v>
      </c>
      <c r="D37" s="38">
        <f>東津軽郡!O37</f>
        <v>2908</v>
      </c>
      <c r="E37" s="13">
        <f>西津軽郡!O37</f>
        <v>2457</v>
      </c>
      <c r="F37" s="13">
        <f>中津軽郡!O37</f>
        <v>175</v>
      </c>
      <c r="G37" s="13">
        <f>南津軽郡!O37</f>
        <v>4445</v>
      </c>
      <c r="H37" s="39">
        <f>北津軽郡!O37</f>
        <v>4823</v>
      </c>
      <c r="I37" s="13">
        <f>上北郡!O37</f>
        <v>17842</v>
      </c>
      <c r="J37" s="13">
        <f>下北郡!O37</f>
        <v>2696</v>
      </c>
      <c r="K37" s="13">
        <f>三戸郡!O37</f>
        <v>10848</v>
      </c>
      <c r="L37" s="13"/>
      <c r="M37" s="13"/>
      <c r="N37" s="40"/>
      <c r="O37" s="14">
        <f>SUM(O35:O36)</f>
        <v>46194</v>
      </c>
    </row>
    <row r="38" spans="1:15" ht="21" customHeight="1" x14ac:dyDescent="0.15">
      <c r="A38" s="150"/>
      <c r="B38" s="120" t="s">
        <v>26</v>
      </c>
      <c r="C38" s="11" t="s">
        <v>57</v>
      </c>
      <c r="D38" s="38">
        <f>東津軽郡!O38</f>
        <v>5619</v>
      </c>
      <c r="E38" s="13">
        <f>西津軽郡!O38</f>
        <v>4430</v>
      </c>
      <c r="F38" s="13">
        <f>中津軽郡!O38</f>
        <v>359</v>
      </c>
      <c r="G38" s="13">
        <f>南津軽郡!O38</f>
        <v>8647</v>
      </c>
      <c r="H38" s="39">
        <f>北津軽郡!O38</f>
        <v>9588</v>
      </c>
      <c r="I38" s="13">
        <f>上北郡!O38</f>
        <v>35000</v>
      </c>
      <c r="J38" s="13">
        <f>下北郡!O38</f>
        <v>5090</v>
      </c>
      <c r="K38" s="13">
        <f>三戸郡!O38</f>
        <v>20182</v>
      </c>
      <c r="L38" s="12"/>
      <c r="M38" s="12"/>
      <c r="N38" s="12"/>
      <c r="O38" s="14">
        <f>O32+O35</f>
        <v>88915</v>
      </c>
    </row>
    <row r="39" spans="1:15" ht="21" customHeight="1" x14ac:dyDescent="0.15">
      <c r="A39" s="150"/>
      <c r="B39" s="120"/>
      <c r="C39" s="11" t="s">
        <v>58</v>
      </c>
      <c r="D39" s="41">
        <f>東津軽郡!O39</f>
        <v>19</v>
      </c>
      <c r="E39" s="13">
        <f>西津軽郡!O39</f>
        <v>13</v>
      </c>
      <c r="F39" s="13">
        <f>中津軽郡!O39</f>
        <v>0</v>
      </c>
      <c r="G39" s="13">
        <f>南津軽郡!O39</f>
        <v>20</v>
      </c>
      <c r="H39" s="39">
        <f>北津軽郡!O39</f>
        <v>30</v>
      </c>
      <c r="I39" s="13">
        <f>上北郡!O39</f>
        <v>180</v>
      </c>
      <c r="J39" s="13">
        <f>下北郡!O39</f>
        <v>41</v>
      </c>
      <c r="K39" s="13">
        <f>三戸郡!O39</f>
        <v>58</v>
      </c>
      <c r="L39" s="12"/>
      <c r="M39" s="12"/>
      <c r="N39" s="12"/>
      <c r="O39" s="14">
        <f>O33+O36</f>
        <v>361</v>
      </c>
    </row>
    <row r="40" spans="1:15" ht="21" customHeight="1" thickBot="1" x14ac:dyDescent="0.2">
      <c r="A40" s="151"/>
      <c r="B40" s="121"/>
      <c r="C40" s="15" t="s">
        <v>59</v>
      </c>
      <c r="D40" s="41">
        <f>東津軽郡!O40</f>
        <v>5638</v>
      </c>
      <c r="E40" s="42">
        <f>西津軽郡!O40</f>
        <v>4443</v>
      </c>
      <c r="F40" s="42">
        <f>中津軽郡!O40</f>
        <v>359</v>
      </c>
      <c r="G40" s="42">
        <f>南津軽郡!O40</f>
        <v>8667</v>
      </c>
      <c r="H40" s="43">
        <f>北津軽郡!O40</f>
        <v>9618</v>
      </c>
      <c r="I40" s="42">
        <f>上北郡!O40</f>
        <v>35180</v>
      </c>
      <c r="J40" s="42">
        <f>下北郡!O40</f>
        <v>5131</v>
      </c>
      <c r="K40" s="42">
        <f>三戸郡!O40</f>
        <v>20240</v>
      </c>
      <c r="L40" s="42"/>
      <c r="M40" s="42"/>
      <c r="N40" s="44"/>
      <c r="O40" s="45">
        <f>SUM(O38:O39)</f>
        <v>89276</v>
      </c>
    </row>
    <row r="41" spans="1:15" ht="21" customHeight="1" x14ac:dyDescent="0.15">
      <c r="A41" s="143" t="s">
        <v>63</v>
      </c>
      <c r="B41" s="144"/>
      <c r="C41" s="7" t="s">
        <v>57</v>
      </c>
      <c r="D41" s="33">
        <f>東津軽郡!O41</f>
        <v>296</v>
      </c>
      <c r="E41" s="34">
        <f>西津軽郡!O41</f>
        <v>256</v>
      </c>
      <c r="F41" s="34">
        <f>中津軽郡!O41</f>
        <v>20</v>
      </c>
      <c r="G41" s="34">
        <f>南津軽郡!O41</f>
        <v>327</v>
      </c>
      <c r="H41" s="35">
        <f>北津軽郡!O41</f>
        <v>403</v>
      </c>
      <c r="I41" s="34">
        <f>上北郡!O41</f>
        <v>1320</v>
      </c>
      <c r="J41" s="34">
        <f>下北郡!O41</f>
        <v>294</v>
      </c>
      <c r="K41" s="34">
        <f>三戸郡!O41</f>
        <v>720</v>
      </c>
      <c r="L41" s="34"/>
      <c r="M41" s="34"/>
      <c r="N41" s="36"/>
      <c r="O41" s="37">
        <f>SUM(D41:N41)</f>
        <v>3636</v>
      </c>
    </row>
    <row r="42" spans="1:15" ht="21" customHeight="1" x14ac:dyDescent="0.15">
      <c r="A42" s="145"/>
      <c r="B42" s="146"/>
      <c r="C42" s="11" t="s">
        <v>58</v>
      </c>
      <c r="D42" s="38">
        <f>東津軽郡!O42</f>
        <v>18</v>
      </c>
      <c r="E42" s="13">
        <f>西津軽郡!O42</f>
        <v>43</v>
      </c>
      <c r="F42" s="13">
        <f>中津軽郡!O42</f>
        <v>0</v>
      </c>
      <c r="G42" s="13">
        <f>南津軽郡!O42</f>
        <v>77</v>
      </c>
      <c r="H42" s="39">
        <f>北津軽郡!O42</f>
        <v>93</v>
      </c>
      <c r="I42" s="13">
        <f>上北郡!O42</f>
        <v>342</v>
      </c>
      <c r="J42" s="13">
        <f>下北郡!O42</f>
        <v>4</v>
      </c>
      <c r="K42" s="13">
        <f>三戸郡!O42</f>
        <v>218</v>
      </c>
      <c r="L42" s="13"/>
      <c r="M42" s="13"/>
      <c r="N42" s="40"/>
      <c r="O42" s="14">
        <f>SUM(D42:N42)</f>
        <v>795</v>
      </c>
    </row>
    <row r="43" spans="1:15" ht="21" customHeight="1" thickBot="1" x14ac:dyDescent="0.2">
      <c r="A43" s="147"/>
      <c r="B43" s="148"/>
      <c r="C43" s="15" t="s">
        <v>59</v>
      </c>
      <c r="D43" s="41">
        <f>東津軽郡!O43</f>
        <v>314</v>
      </c>
      <c r="E43" s="42">
        <f>西津軽郡!O43</f>
        <v>299</v>
      </c>
      <c r="F43" s="42">
        <f>中津軽郡!O43</f>
        <v>20</v>
      </c>
      <c r="G43" s="42">
        <f>南津軽郡!O43</f>
        <v>404</v>
      </c>
      <c r="H43" s="43">
        <f>北津軽郡!O43</f>
        <v>496</v>
      </c>
      <c r="I43" s="42">
        <f>上北郡!O43</f>
        <v>1662</v>
      </c>
      <c r="J43" s="42">
        <f>下北郡!O43</f>
        <v>298</v>
      </c>
      <c r="K43" s="42">
        <f>三戸郡!O43</f>
        <v>938</v>
      </c>
      <c r="L43" s="42"/>
      <c r="M43" s="42"/>
      <c r="N43" s="44"/>
      <c r="O43" s="45">
        <f>SUM(O41:O42)</f>
        <v>4431</v>
      </c>
    </row>
    <row r="44" spans="1:15" ht="21" customHeight="1" x14ac:dyDescent="0.15">
      <c r="A44" s="143" t="s">
        <v>64</v>
      </c>
      <c r="B44" s="144"/>
      <c r="C44" s="7" t="s">
        <v>57</v>
      </c>
      <c r="D44" s="33">
        <f>東津軽郡!O44</f>
        <v>201</v>
      </c>
      <c r="E44" s="34">
        <f>西津軽郡!O44</f>
        <v>163</v>
      </c>
      <c r="F44" s="34">
        <f>中津軽郡!O44</f>
        <v>22</v>
      </c>
      <c r="G44" s="34">
        <f>南津軽郡!O44</f>
        <v>258</v>
      </c>
      <c r="H44" s="35">
        <f>北津軽郡!O44</f>
        <v>352</v>
      </c>
      <c r="I44" s="34">
        <f>上北郡!O44</f>
        <v>1091</v>
      </c>
      <c r="J44" s="34">
        <f>下北郡!O44</f>
        <v>132</v>
      </c>
      <c r="K44" s="34">
        <f>三戸郡!O44</f>
        <v>366</v>
      </c>
      <c r="L44" s="34"/>
      <c r="M44" s="34"/>
      <c r="N44" s="36"/>
      <c r="O44" s="37">
        <f>SUM(D44:N44)</f>
        <v>2585</v>
      </c>
    </row>
    <row r="45" spans="1:15" ht="21" customHeight="1" x14ac:dyDescent="0.15">
      <c r="A45" s="145"/>
      <c r="B45" s="146"/>
      <c r="C45" s="11" t="s">
        <v>58</v>
      </c>
      <c r="D45" s="38">
        <f>東津軽郡!O45</f>
        <v>0</v>
      </c>
      <c r="E45" s="13">
        <f>西津軽郡!O45</f>
        <v>0</v>
      </c>
      <c r="F45" s="13">
        <f>中津軽郡!O45</f>
        <v>0</v>
      </c>
      <c r="G45" s="13">
        <f>南津軽郡!O45</f>
        <v>0</v>
      </c>
      <c r="H45" s="39">
        <f>北津軽郡!O45</f>
        <v>0</v>
      </c>
      <c r="I45" s="13">
        <f>上北郡!O45</f>
        <v>2</v>
      </c>
      <c r="J45" s="13">
        <f>下北郡!O45</f>
        <v>0</v>
      </c>
      <c r="K45" s="13">
        <f>三戸郡!O45</f>
        <v>0</v>
      </c>
      <c r="L45" s="13"/>
      <c r="M45" s="13"/>
      <c r="N45" s="40"/>
      <c r="O45" s="14">
        <f>SUM(D45:N45)</f>
        <v>2</v>
      </c>
    </row>
    <row r="46" spans="1:15" ht="21" customHeight="1" thickBot="1" x14ac:dyDescent="0.2">
      <c r="A46" s="147"/>
      <c r="B46" s="148"/>
      <c r="C46" s="15" t="s">
        <v>59</v>
      </c>
      <c r="D46" s="41">
        <f>東津軽郡!O46</f>
        <v>201</v>
      </c>
      <c r="E46" s="42">
        <f>西津軽郡!O46</f>
        <v>163</v>
      </c>
      <c r="F46" s="42">
        <f>中津軽郡!O46</f>
        <v>22</v>
      </c>
      <c r="G46" s="42">
        <f>南津軽郡!O46</f>
        <v>258</v>
      </c>
      <c r="H46" s="43">
        <f>北津軽郡!O46</f>
        <v>352</v>
      </c>
      <c r="I46" s="42">
        <f>上北郡!O46</f>
        <v>1093</v>
      </c>
      <c r="J46" s="42">
        <f>下北郡!O46</f>
        <v>132</v>
      </c>
      <c r="K46" s="42">
        <f>三戸郡!O46</f>
        <v>366</v>
      </c>
      <c r="L46" s="42"/>
      <c r="M46" s="42"/>
      <c r="N46" s="44"/>
      <c r="O46" s="45">
        <f>SUM(O44:O45)</f>
        <v>2587</v>
      </c>
    </row>
    <row r="47" spans="1:15" ht="21" customHeight="1" thickBot="1" x14ac:dyDescent="0.2">
      <c r="A47" s="159" t="s">
        <v>65</v>
      </c>
      <c r="B47" s="160"/>
      <c r="C47" s="161"/>
      <c r="D47" s="46">
        <f>東津軽郡!O47</f>
        <v>7603</v>
      </c>
      <c r="E47" s="34">
        <f>西津軽郡!O47</f>
        <v>6004</v>
      </c>
      <c r="F47" s="34">
        <f>中津軽郡!O47</f>
        <v>496</v>
      </c>
      <c r="G47" s="34">
        <f>南津軽郡!O47</f>
        <v>11180</v>
      </c>
      <c r="H47" s="35">
        <f>北津軽郡!O47</f>
        <v>13045</v>
      </c>
      <c r="I47" s="34">
        <f>上北郡!O47</f>
        <v>46943</v>
      </c>
      <c r="J47" s="34">
        <f>下北郡!O47</f>
        <v>6499</v>
      </c>
      <c r="K47" s="34">
        <f>三戸郡!O47</f>
        <v>26146</v>
      </c>
      <c r="L47" s="34"/>
      <c r="M47" s="34"/>
      <c r="N47" s="47"/>
      <c r="O47" s="28">
        <f>SUM(D47:N47)</f>
        <v>117916</v>
      </c>
    </row>
    <row r="48" spans="1:15" ht="21" customHeight="1" thickBot="1" x14ac:dyDescent="0.2">
      <c r="A48" s="159" t="s">
        <v>32</v>
      </c>
      <c r="B48" s="160"/>
      <c r="C48" s="161"/>
      <c r="D48" s="46">
        <f>東津軽郡!O48</f>
        <v>198</v>
      </c>
      <c r="E48" s="34">
        <f>西津軽郡!O48</f>
        <v>128</v>
      </c>
      <c r="F48" s="34">
        <f>中津軽郡!O48</f>
        <v>8</v>
      </c>
      <c r="G48" s="34">
        <f>南津軽郡!O48</f>
        <v>362</v>
      </c>
      <c r="H48" s="35">
        <f>北津軽郡!O48</f>
        <v>483</v>
      </c>
      <c r="I48" s="34">
        <f>上北郡!O48</f>
        <v>1228</v>
      </c>
      <c r="J48" s="34">
        <f>下北郡!O48</f>
        <v>82</v>
      </c>
      <c r="K48" s="34">
        <f>三戸郡!O48</f>
        <v>765</v>
      </c>
      <c r="L48" s="34"/>
      <c r="M48" s="34"/>
      <c r="N48" s="47"/>
      <c r="O48" s="28">
        <f>SUM(D48:N48)</f>
        <v>3254</v>
      </c>
    </row>
    <row r="49" spans="1:15" ht="21" customHeight="1" thickBot="1" x14ac:dyDescent="0.2">
      <c r="A49" s="159" t="s">
        <v>66</v>
      </c>
      <c r="B49" s="160"/>
      <c r="C49" s="161"/>
      <c r="D49" s="46">
        <f>東津軽郡!O49</f>
        <v>7801</v>
      </c>
      <c r="E49" s="34">
        <f>西津軽郡!O49</f>
        <v>6132</v>
      </c>
      <c r="F49" s="34">
        <f>中津軽郡!O49</f>
        <v>504</v>
      </c>
      <c r="G49" s="34">
        <f>南津軽郡!O49</f>
        <v>11542</v>
      </c>
      <c r="H49" s="35">
        <f>北津軽郡!O49</f>
        <v>13528</v>
      </c>
      <c r="I49" s="34">
        <f>上北郡!O49</f>
        <v>48171</v>
      </c>
      <c r="J49" s="34">
        <f>下北郡!O49</f>
        <v>6581</v>
      </c>
      <c r="K49" s="34">
        <f>三戸郡!O49</f>
        <v>26911</v>
      </c>
      <c r="L49" s="34"/>
      <c r="M49" s="34"/>
      <c r="N49" s="47"/>
      <c r="O49" s="28">
        <f>SUM(D49:N49)</f>
        <v>121170</v>
      </c>
    </row>
    <row r="50" spans="1:15" ht="21" customHeight="1" x14ac:dyDescent="0.15">
      <c r="A50" s="180" t="s">
        <v>34</v>
      </c>
      <c r="B50" s="144" t="s">
        <v>67</v>
      </c>
      <c r="C50" s="7" t="s">
        <v>68</v>
      </c>
      <c r="D50" s="33">
        <f>東津軽郡!O50</f>
        <v>4768</v>
      </c>
      <c r="E50" s="34">
        <f>西津軽郡!O50</f>
        <v>4104</v>
      </c>
      <c r="F50" s="34">
        <f>中津軽郡!O50</f>
        <v>327</v>
      </c>
      <c r="G50" s="34">
        <f>南津軽郡!O50</f>
        <v>9119</v>
      </c>
      <c r="H50" s="35">
        <f>北津軽郡!O50</f>
        <v>10191</v>
      </c>
      <c r="I50" s="34">
        <f>上北郡!O50</f>
        <v>23726</v>
      </c>
      <c r="J50" s="34">
        <f>下北郡!O50</f>
        <v>2881</v>
      </c>
      <c r="K50" s="34">
        <f>三戸郡!O50</f>
        <v>17147</v>
      </c>
      <c r="L50" s="34"/>
      <c r="M50" s="34"/>
      <c r="N50" s="36"/>
      <c r="O50" s="37">
        <f>SUM(D50:N50)</f>
        <v>72263</v>
      </c>
    </row>
    <row r="51" spans="1:15" ht="21" customHeight="1" x14ac:dyDescent="0.15">
      <c r="A51" s="118"/>
      <c r="B51" s="146"/>
      <c r="C51" s="11" t="s">
        <v>69</v>
      </c>
      <c r="D51" s="48">
        <f>東津軽郡!O51</f>
        <v>2763</v>
      </c>
      <c r="E51" s="13">
        <f>西津軽郡!O51</f>
        <v>3077</v>
      </c>
      <c r="F51" s="13">
        <f>中津軽郡!O51</f>
        <v>277</v>
      </c>
      <c r="G51" s="13">
        <f>南津軽郡!O51</f>
        <v>4459</v>
      </c>
      <c r="H51" s="39">
        <f>北津軽郡!O51</f>
        <v>6871</v>
      </c>
      <c r="I51" s="13">
        <f>上北郡!O51</f>
        <v>13327</v>
      </c>
      <c r="J51" s="13">
        <f>下北郡!O51</f>
        <v>2386</v>
      </c>
      <c r="K51" s="13">
        <f>三戸郡!O51</f>
        <v>12304</v>
      </c>
      <c r="L51" s="13"/>
      <c r="M51" s="13"/>
      <c r="N51" s="40"/>
      <c r="O51" s="14">
        <f>SUM(D51:N51)</f>
        <v>45464</v>
      </c>
    </row>
    <row r="52" spans="1:15" ht="21" customHeight="1" x14ac:dyDescent="0.15">
      <c r="A52" s="118"/>
      <c r="B52" s="146"/>
      <c r="C52" s="11" t="s">
        <v>59</v>
      </c>
      <c r="D52" s="38">
        <f>東津軽郡!O52</f>
        <v>7531</v>
      </c>
      <c r="E52" s="13">
        <f>西津軽郡!O52</f>
        <v>7181</v>
      </c>
      <c r="F52" s="13">
        <f>中津軽郡!O52</f>
        <v>604</v>
      </c>
      <c r="G52" s="13">
        <f>南津軽郡!O52</f>
        <v>13578</v>
      </c>
      <c r="H52" s="39">
        <f>北津軽郡!O52</f>
        <v>17062</v>
      </c>
      <c r="I52" s="13">
        <f>上北郡!O52</f>
        <v>37053</v>
      </c>
      <c r="J52" s="13">
        <f>下北郡!O52</f>
        <v>5267</v>
      </c>
      <c r="K52" s="13">
        <f>三戸郡!O52</f>
        <v>29451</v>
      </c>
      <c r="L52" s="13"/>
      <c r="M52" s="13"/>
      <c r="N52" s="40"/>
      <c r="O52" s="14">
        <f>SUM(O50:O51)</f>
        <v>117727</v>
      </c>
    </row>
    <row r="53" spans="1:15" ht="21" customHeight="1" x14ac:dyDescent="0.15">
      <c r="A53" s="118"/>
      <c r="B53" s="165" t="s">
        <v>38</v>
      </c>
      <c r="C53" s="166"/>
      <c r="D53" s="41">
        <f>東津軽郡!O53</f>
        <v>51</v>
      </c>
      <c r="E53" s="13">
        <f>西津軽郡!O53</f>
        <v>61</v>
      </c>
      <c r="F53" s="13">
        <f>中津軽郡!O53</f>
        <v>4</v>
      </c>
      <c r="G53" s="13">
        <f>南津軽郡!O53</f>
        <v>63</v>
      </c>
      <c r="H53" s="39">
        <f>北津軽郡!O53</f>
        <v>85</v>
      </c>
      <c r="I53" s="13">
        <f>上北郡!O53</f>
        <v>200</v>
      </c>
      <c r="J53" s="13">
        <f>下北郡!O53</f>
        <v>28</v>
      </c>
      <c r="K53" s="13">
        <f>三戸郡!O53</f>
        <v>120</v>
      </c>
      <c r="L53" s="13"/>
      <c r="M53" s="13"/>
      <c r="N53" s="40"/>
      <c r="O53" s="14">
        <f>SUM(D53:N53)</f>
        <v>612</v>
      </c>
    </row>
    <row r="54" spans="1:15" ht="21" customHeight="1" thickBot="1" x14ac:dyDescent="0.2">
      <c r="A54" s="119"/>
      <c r="B54" s="181" t="s">
        <v>39</v>
      </c>
      <c r="C54" s="182"/>
      <c r="D54" s="49" t="str">
        <f>東津軽郡!O54</f>
        <v>-</v>
      </c>
      <c r="E54" s="50" t="s">
        <v>40</v>
      </c>
      <c r="F54" s="50" t="s">
        <v>40</v>
      </c>
      <c r="G54" s="51" t="str">
        <f>南津軽郡!O54</f>
        <v>-</v>
      </c>
      <c r="H54" s="52" t="str">
        <f>北津軽郡!O54</f>
        <v>-</v>
      </c>
      <c r="I54" s="51" t="str">
        <f>上北郡!O54</f>
        <v>-</v>
      </c>
      <c r="J54" s="51" t="str">
        <f>下北郡!O54</f>
        <v>-</v>
      </c>
      <c r="K54" s="51" t="str">
        <f>三戸郡!O54</f>
        <v>-</v>
      </c>
      <c r="L54" s="42"/>
      <c r="M54" s="42"/>
      <c r="N54" s="44"/>
      <c r="O54" s="53" t="s">
        <v>40</v>
      </c>
    </row>
    <row r="55" spans="1:15" ht="21" customHeight="1" thickBot="1" x14ac:dyDescent="0.2">
      <c r="A55" s="153" t="s">
        <v>41</v>
      </c>
      <c r="B55" s="154"/>
      <c r="C55" s="155"/>
      <c r="D55" s="46">
        <f>東津軽郡!O55</f>
        <v>7582</v>
      </c>
      <c r="E55" s="34">
        <f>西津軽郡!O55</f>
        <v>7242</v>
      </c>
      <c r="F55" s="34">
        <f>中津軽郡!O55</f>
        <v>608</v>
      </c>
      <c r="G55" s="34">
        <f>南津軽郡!O55</f>
        <v>13641</v>
      </c>
      <c r="H55" s="35">
        <f>北津軽郡!O55</f>
        <v>17147</v>
      </c>
      <c r="I55" s="34">
        <f>上北郡!O55</f>
        <v>37253</v>
      </c>
      <c r="J55" s="34">
        <f>下北郡!O55</f>
        <v>5295</v>
      </c>
      <c r="K55" s="34">
        <f>三戸郡!O55</f>
        <v>29571</v>
      </c>
      <c r="L55" s="34"/>
      <c r="M55" s="34"/>
      <c r="N55" s="47"/>
      <c r="O55" s="28">
        <f>SUM(O52:O54)</f>
        <v>118339</v>
      </c>
    </row>
    <row r="56" spans="1:15" ht="23.25" customHeight="1" thickBot="1" x14ac:dyDescent="0.2">
      <c r="A56" s="156" t="s">
        <v>42</v>
      </c>
      <c r="B56" s="157"/>
      <c r="C56" s="158"/>
      <c r="D56" s="54">
        <f>東津軽郡!O56</f>
        <v>15383</v>
      </c>
      <c r="E56" s="27">
        <f>西津軽郡!O56</f>
        <v>13374</v>
      </c>
      <c r="F56" s="27">
        <f>中津軽郡!O56</f>
        <v>1112</v>
      </c>
      <c r="G56" s="27">
        <f>南津軽郡!O56</f>
        <v>25183</v>
      </c>
      <c r="H56" s="55">
        <f>北津軽郡!O56</f>
        <v>30675</v>
      </c>
      <c r="I56" s="27">
        <f>上北郡!O56</f>
        <v>85424</v>
      </c>
      <c r="J56" s="27">
        <f>下北郡!O56</f>
        <v>11876</v>
      </c>
      <c r="K56" s="27">
        <f>三戸郡!O56</f>
        <v>56482</v>
      </c>
      <c r="L56" s="27"/>
      <c r="M56" s="27"/>
      <c r="N56" s="56"/>
      <c r="O56" s="28">
        <f>SUM(D56:N56)</f>
        <v>239509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6970-CDBF-4864-A0E2-E197E5AB54D6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70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8" t="s">
        <v>3</v>
      </c>
      <c r="B7" s="129"/>
      <c r="C7" s="130"/>
      <c r="D7" s="169" t="s">
        <v>44</v>
      </c>
      <c r="E7" s="137" t="s">
        <v>45</v>
      </c>
      <c r="F7" s="137" t="s">
        <v>46</v>
      </c>
      <c r="G7" s="137" t="s">
        <v>47</v>
      </c>
      <c r="H7" s="137" t="s">
        <v>48</v>
      </c>
      <c r="I7" s="206" t="s">
        <v>118</v>
      </c>
      <c r="J7" s="185" t="s">
        <v>50</v>
      </c>
      <c r="K7" s="137" t="s">
        <v>71</v>
      </c>
      <c r="L7" s="185" t="s">
        <v>72</v>
      </c>
      <c r="M7" s="137"/>
      <c r="N7" s="188"/>
      <c r="O7" s="175" t="s">
        <v>73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83"/>
      <c r="E8" s="173"/>
      <c r="F8" s="173"/>
      <c r="G8" s="173"/>
      <c r="H8" s="173"/>
      <c r="I8" s="173"/>
      <c r="J8" s="186"/>
      <c r="K8" s="173"/>
      <c r="L8" s="186"/>
      <c r="M8" s="178"/>
      <c r="N8" s="189"/>
      <c r="O8" s="176"/>
    </row>
    <row r="9" spans="1:15" x14ac:dyDescent="0.15">
      <c r="A9" s="118"/>
      <c r="B9" s="120"/>
      <c r="C9" s="122"/>
      <c r="D9" s="183"/>
      <c r="E9" s="173"/>
      <c r="F9" s="173"/>
      <c r="G9" s="173"/>
      <c r="H9" s="173"/>
      <c r="I9" s="173"/>
      <c r="J9" s="186"/>
      <c r="K9" s="173"/>
      <c r="L9" s="186"/>
      <c r="M9" s="178"/>
      <c r="N9" s="189"/>
      <c r="O9" s="176"/>
    </row>
    <row r="10" spans="1:15" ht="18.75" customHeight="1" thickBot="1" x14ac:dyDescent="0.2">
      <c r="A10" s="119"/>
      <c r="B10" s="121"/>
      <c r="C10" s="123"/>
      <c r="D10" s="184"/>
      <c r="E10" s="174"/>
      <c r="F10" s="174"/>
      <c r="G10" s="174"/>
      <c r="H10" s="174"/>
      <c r="I10" s="174"/>
      <c r="J10" s="187"/>
      <c r="K10" s="173"/>
      <c r="L10" s="186"/>
      <c r="M10" s="179"/>
      <c r="N10" s="190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33">
        <f>東津軽郡!O11</f>
        <v>437</v>
      </c>
      <c r="E11" s="57">
        <f>西津軽郡!O11</f>
        <v>439</v>
      </c>
      <c r="F11" s="34">
        <f>中津軽郡!O11</f>
        <v>27</v>
      </c>
      <c r="G11" s="34">
        <f>南津軽郡!O11</f>
        <v>467</v>
      </c>
      <c r="H11" s="34">
        <f>北津軽郡!O11</f>
        <v>832</v>
      </c>
      <c r="I11" s="34">
        <f>上北郡!D11+上北郡!E11</f>
        <v>433</v>
      </c>
      <c r="J11" s="34">
        <f>下北郡!O11</f>
        <v>336</v>
      </c>
      <c r="K11" s="34">
        <f t="shared" ref="K11:K56" si="0">SUM(D11:J11)</f>
        <v>2971</v>
      </c>
      <c r="L11" s="35">
        <f>県内10市!D11+県内10市!E11+県内10市!F11+県内10市!G11+県内10市!H11+県内10市!I11+県内10市!J11</f>
        <v>11478</v>
      </c>
      <c r="M11" s="34"/>
      <c r="N11" s="58"/>
      <c r="O11" s="37">
        <f t="shared" ref="O11:O18" si="1">SUM(K11:L11)</f>
        <v>14449</v>
      </c>
    </row>
    <row r="12" spans="1:15" ht="21" customHeight="1" x14ac:dyDescent="0.15">
      <c r="A12" s="150"/>
      <c r="B12" s="120"/>
      <c r="C12" s="11" t="s">
        <v>58</v>
      </c>
      <c r="D12" s="38">
        <f>東津軽郡!O12</f>
        <v>39</v>
      </c>
      <c r="E12" s="12">
        <f>西津軽郡!O12</f>
        <v>41</v>
      </c>
      <c r="F12" s="13">
        <f>中津軽郡!O12</f>
        <v>1</v>
      </c>
      <c r="G12" s="13">
        <f>南津軽郡!O12</f>
        <v>180</v>
      </c>
      <c r="H12" s="13">
        <f>北津軽郡!O12</f>
        <v>167</v>
      </c>
      <c r="I12" s="13">
        <f>上北郡!D12+上北郡!E12</f>
        <v>66</v>
      </c>
      <c r="J12" s="13">
        <f>下北郡!O12</f>
        <v>71</v>
      </c>
      <c r="K12" s="13">
        <f t="shared" si="0"/>
        <v>565</v>
      </c>
      <c r="L12" s="13">
        <f>県内10市!D12+県内10市!E12+県内10市!F12+県内10市!G12+県内10市!H12+県内10市!I12+県内10市!J12</f>
        <v>4195</v>
      </c>
      <c r="M12" s="13"/>
      <c r="N12" s="59"/>
      <c r="O12" s="14">
        <f t="shared" si="1"/>
        <v>4760</v>
      </c>
    </row>
    <row r="13" spans="1:15" ht="21" customHeight="1" x14ac:dyDescent="0.15">
      <c r="A13" s="150"/>
      <c r="B13" s="120"/>
      <c r="C13" s="11" t="s">
        <v>59</v>
      </c>
      <c r="D13" s="38">
        <f>東津軽郡!O13</f>
        <v>476</v>
      </c>
      <c r="E13" s="12">
        <f>西津軽郡!O13</f>
        <v>480</v>
      </c>
      <c r="F13" s="13">
        <f>中津軽郡!O13</f>
        <v>28</v>
      </c>
      <c r="G13" s="13">
        <f>南津軽郡!O13</f>
        <v>647</v>
      </c>
      <c r="H13" s="13">
        <f>北津軽郡!O13</f>
        <v>999</v>
      </c>
      <c r="I13" s="13">
        <f>上北郡!D13+上北郡!E13</f>
        <v>499</v>
      </c>
      <c r="J13" s="13">
        <f>下北郡!O13</f>
        <v>407</v>
      </c>
      <c r="K13" s="13">
        <f t="shared" si="0"/>
        <v>3536</v>
      </c>
      <c r="L13" s="13">
        <f>県内10市!D13+県内10市!E13+県内10市!F13+県内10市!G13+県内10市!H13+県内10市!I13+県内10市!J13</f>
        <v>15673</v>
      </c>
      <c r="M13" s="13"/>
      <c r="N13" s="59"/>
      <c r="O13" s="14">
        <f t="shared" si="1"/>
        <v>19209</v>
      </c>
    </row>
    <row r="14" spans="1:15" ht="21" customHeight="1" x14ac:dyDescent="0.15">
      <c r="A14" s="150"/>
      <c r="B14" s="120" t="s">
        <v>60</v>
      </c>
      <c r="C14" s="11" t="s">
        <v>57</v>
      </c>
      <c r="D14" s="38">
        <f>東津軽郡!O14</f>
        <v>861</v>
      </c>
      <c r="E14" s="12">
        <f>西津軽郡!O14</f>
        <v>512</v>
      </c>
      <c r="F14" s="13">
        <f>中津軽郡!O14</f>
        <v>56</v>
      </c>
      <c r="G14" s="13">
        <f>南津軽郡!O14</f>
        <v>1121</v>
      </c>
      <c r="H14" s="13">
        <f>北津軽郡!O14</f>
        <v>1441</v>
      </c>
      <c r="I14" s="13">
        <f>上北郡!D14+上北郡!E14</f>
        <v>505</v>
      </c>
      <c r="J14" s="13">
        <f>下北郡!O14</f>
        <v>460</v>
      </c>
      <c r="K14" s="13">
        <f t="shared" si="0"/>
        <v>4956</v>
      </c>
      <c r="L14" s="13">
        <f>県内10市!D14+県内10市!E14+県内10市!F14+県内10市!G14+県内10市!H14+県内10市!I14+県内10市!J14</f>
        <v>21626</v>
      </c>
      <c r="M14" s="13"/>
      <c r="N14" s="59"/>
      <c r="O14" s="14">
        <f t="shared" si="1"/>
        <v>26582</v>
      </c>
    </row>
    <row r="15" spans="1:15" ht="21" customHeight="1" x14ac:dyDescent="0.15">
      <c r="A15" s="150"/>
      <c r="B15" s="120"/>
      <c r="C15" s="11" t="s">
        <v>58</v>
      </c>
      <c r="D15" s="38">
        <f>東津軽郡!O15</f>
        <v>2</v>
      </c>
      <c r="E15" s="12">
        <f>西津軽郡!O15</f>
        <v>6</v>
      </c>
      <c r="F15" s="13">
        <f>中津軽郡!O15</f>
        <v>4</v>
      </c>
      <c r="G15" s="13">
        <f>南津軽郡!O15</f>
        <v>23</v>
      </c>
      <c r="H15" s="13">
        <f>北津軽郡!O15</f>
        <v>26</v>
      </c>
      <c r="I15" s="13">
        <f>上北郡!D15+上北郡!E15</f>
        <v>1</v>
      </c>
      <c r="J15" s="13">
        <f>下北郡!O15</f>
        <v>4</v>
      </c>
      <c r="K15" s="13">
        <f t="shared" si="0"/>
        <v>66</v>
      </c>
      <c r="L15" s="13">
        <f>県内10市!D15+県内10市!E15+県内10市!F15+県内10市!G15+県内10市!H15+県内10市!I15+県内10市!J15</f>
        <v>344</v>
      </c>
      <c r="M15" s="13"/>
      <c r="N15" s="59"/>
      <c r="O15" s="14">
        <f t="shared" si="1"/>
        <v>410</v>
      </c>
    </row>
    <row r="16" spans="1:15" ht="21" customHeight="1" x14ac:dyDescent="0.15">
      <c r="A16" s="150"/>
      <c r="B16" s="120"/>
      <c r="C16" s="11" t="s">
        <v>59</v>
      </c>
      <c r="D16" s="38">
        <f>東津軽郡!O16</f>
        <v>863</v>
      </c>
      <c r="E16" s="12">
        <f>西津軽郡!O16</f>
        <v>518</v>
      </c>
      <c r="F16" s="13">
        <f>中津軽郡!O16</f>
        <v>60</v>
      </c>
      <c r="G16" s="13">
        <f>南津軽郡!O16</f>
        <v>1144</v>
      </c>
      <c r="H16" s="13">
        <f>北津軽郡!O16</f>
        <v>1467</v>
      </c>
      <c r="I16" s="13">
        <f>上北郡!D16+上北郡!E16</f>
        <v>506</v>
      </c>
      <c r="J16" s="13">
        <f>下北郡!O16</f>
        <v>464</v>
      </c>
      <c r="K16" s="13">
        <f t="shared" si="0"/>
        <v>5022</v>
      </c>
      <c r="L16" s="13">
        <f>県内10市!D16+県内10市!E16+県内10市!F16+県内10市!G16+県内10市!H16+県内10市!I16+県内10市!J16</f>
        <v>21970</v>
      </c>
      <c r="M16" s="13"/>
      <c r="N16" s="59"/>
      <c r="O16" s="14">
        <f t="shared" si="1"/>
        <v>26992</v>
      </c>
    </row>
    <row r="17" spans="1:15" ht="21" customHeight="1" x14ac:dyDescent="0.15">
      <c r="A17" s="150"/>
      <c r="B17" s="120" t="s">
        <v>61</v>
      </c>
      <c r="C17" s="11" t="s">
        <v>57</v>
      </c>
      <c r="D17" s="38">
        <f>東津軽郡!O17</f>
        <v>5</v>
      </c>
      <c r="E17" s="12">
        <f>西津軽郡!O17</f>
        <v>2</v>
      </c>
      <c r="F17" s="13">
        <f>中津軽郡!O17</f>
        <v>0</v>
      </c>
      <c r="G17" s="13">
        <f>南津軽郡!O17</f>
        <v>0</v>
      </c>
      <c r="H17" s="13">
        <f>北津軽郡!O17</f>
        <v>3</v>
      </c>
      <c r="I17" s="13">
        <f>上北郡!D17+上北郡!E17</f>
        <v>5</v>
      </c>
      <c r="J17" s="13">
        <f>下北郡!O17</f>
        <v>0</v>
      </c>
      <c r="K17" s="13">
        <f t="shared" si="0"/>
        <v>15</v>
      </c>
      <c r="L17" s="13">
        <f>県内10市!D17+県内10市!E17+県内10市!F17+県内10市!G17+県内10市!H17+県内10市!I17+県内10市!J17</f>
        <v>95</v>
      </c>
      <c r="M17" s="13"/>
      <c r="N17" s="59"/>
      <c r="O17" s="14">
        <f t="shared" si="1"/>
        <v>110</v>
      </c>
    </row>
    <row r="18" spans="1:15" ht="21" customHeight="1" x14ac:dyDescent="0.15">
      <c r="A18" s="150"/>
      <c r="B18" s="120"/>
      <c r="C18" s="11" t="s">
        <v>58</v>
      </c>
      <c r="D18" s="38">
        <f>東津軽郡!O18</f>
        <v>11</v>
      </c>
      <c r="E18" s="12">
        <f>西津軽郡!O18</f>
        <v>1</v>
      </c>
      <c r="F18" s="13">
        <f>中津軽郡!O18</f>
        <v>0</v>
      </c>
      <c r="G18" s="13">
        <f>南津軽郡!O18</f>
        <v>19</v>
      </c>
      <c r="H18" s="13">
        <f>北津軽郡!O18</f>
        <v>7</v>
      </c>
      <c r="I18" s="13">
        <f>上北郡!D18+上北郡!E18</f>
        <v>3</v>
      </c>
      <c r="J18" s="13">
        <f>下北郡!O18</f>
        <v>8</v>
      </c>
      <c r="K18" s="13">
        <f t="shared" si="0"/>
        <v>49</v>
      </c>
      <c r="L18" s="13">
        <f>県内10市!D18+県内10市!E18+県内10市!F18+県内10市!G18+県内10市!H18+県内10市!I18+県内10市!J18</f>
        <v>271</v>
      </c>
      <c r="M18" s="13"/>
      <c r="N18" s="59"/>
      <c r="O18" s="14">
        <f t="shared" si="1"/>
        <v>320</v>
      </c>
    </row>
    <row r="19" spans="1:15" ht="21" customHeight="1" x14ac:dyDescent="0.15">
      <c r="A19" s="150"/>
      <c r="B19" s="120"/>
      <c r="C19" s="11" t="s">
        <v>59</v>
      </c>
      <c r="D19" s="38">
        <f>東津軽郡!O19</f>
        <v>16</v>
      </c>
      <c r="E19" s="12">
        <f>西津軽郡!O19</f>
        <v>3</v>
      </c>
      <c r="F19" s="13">
        <f>中津軽郡!O19</f>
        <v>0</v>
      </c>
      <c r="G19" s="13">
        <f>南津軽郡!O19</f>
        <v>19</v>
      </c>
      <c r="H19" s="13">
        <f>北津軽郡!O19</f>
        <v>10</v>
      </c>
      <c r="I19" s="13">
        <f>上北郡!D19+上北郡!E19</f>
        <v>8</v>
      </c>
      <c r="J19" s="13">
        <f>下北郡!O19</f>
        <v>8</v>
      </c>
      <c r="K19" s="13">
        <f t="shared" si="0"/>
        <v>64</v>
      </c>
      <c r="L19" s="13">
        <f>県内10市!D19+県内10市!E19+県内10市!F19+県内10市!G19+県内10市!H19+県内10市!I19+県内10市!J19</f>
        <v>366</v>
      </c>
      <c r="M19" s="13"/>
      <c r="N19" s="59"/>
      <c r="O19" s="14">
        <f>SUM(O17:O18)</f>
        <v>430</v>
      </c>
    </row>
    <row r="20" spans="1:15" ht="21" customHeight="1" x14ac:dyDescent="0.15">
      <c r="A20" s="150"/>
      <c r="B20" s="120" t="s">
        <v>26</v>
      </c>
      <c r="C20" s="11" t="s">
        <v>57</v>
      </c>
      <c r="D20" s="38">
        <f>東津軽郡!O20</f>
        <v>1303</v>
      </c>
      <c r="E20" s="12">
        <f>西津軽郡!O20</f>
        <v>953</v>
      </c>
      <c r="F20" s="13">
        <f>中津軽郡!O20</f>
        <v>83</v>
      </c>
      <c r="G20" s="13">
        <f>南津軽郡!O20</f>
        <v>1588</v>
      </c>
      <c r="H20" s="13">
        <f>北津軽郡!O20</f>
        <v>2276</v>
      </c>
      <c r="I20" s="13">
        <f>上北郡!D20+上北郡!E20</f>
        <v>943</v>
      </c>
      <c r="J20" s="13">
        <f>下北郡!O20</f>
        <v>796</v>
      </c>
      <c r="K20" s="13">
        <f t="shared" si="0"/>
        <v>7942</v>
      </c>
      <c r="L20" s="13">
        <f>県内10市!D20+県内10市!E20+県内10市!F20+県内10市!G20+県内10市!H20+県内10市!I20+県内10市!J20</f>
        <v>33199</v>
      </c>
      <c r="M20" s="13"/>
      <c r="N20" s="59"/>
      <c r="O20" s="14">
        <f>O11+O14+O17</f>
        <v>41141</v>
      </c>
    </row>
    <row r="21" spans="1:15" ht="21" customHeight="1" x14ac:dyDescent="0.15">
      <c r="A21" s="150"/>
      <c r="B21" s="120"/>
      <c r="C21" s="11" t="s">
        <v>58</v>
      </c>
      <c r="D21" s="38">
        <f>東津軽郡!O21</f>
        <v>52</v>
      </c>
      <c r="E21" s="12">
        <f>西津軽郡!O21</f>
        <v>48</v>
      </c>
      <c r="F21" s="13">
        <f>中津軽郡!O21</f>
        <v>5</v>
      </c>
      <c r="G21" s="13">
        <f>南津軽郡!O21</f>
        <v>222</v>
      </c>
      <c r="H21" s="13">
        <f>北津軽郡!O21</f>
        <v>200</v>
      </c>
      <c r="I21" s="13">
        <f>上北郡!D21+上北郡!E21</f>
        <v>70</v>
      </c>
      <c r="J21" s="13">
        <f>下北郡!O21</f>
        <v>83</v>
      </c>
      <c r="K21" s="13">
        <f t="shared" si="0"/>
        <v>680</v>
      </c>
      <c r="L21" s="13">
        <f>県内10市!D21+県内10市!E21+県内10市!F21+県内10市!G21+県内10市!H21+県内10市!I21+県内10市!J21</f>
        <v>4810</v>
      </c>
      <c r="M21" s="13"/>
      <c r="N21" s="59"/>
      <c r="O21" s="14">
        <f>O12+O15+O18</f>
        <v>5490</v>
      </c>
    </row>
    <row r="22" spans="1:15" ht="21" customHeight="1" thickBot="1" x14ac:dyDescent="0.2">
      <c r="A22" s="151"/>
      <c r="B22" s="121"/>
      <c r="C22" s="15" t="s">
        <v>59</v>
      </c>
      <c r="D22" s="60">
        <f>東津軽郡!O22</f>
        <v>1355</v>
      </c>
      <c r="E22" s="61">
        <f>西津軽郡!O22</f>
        <v>1001</v>
      </c>
      <c r="F22" s="42">
        <f>中津軽郡!O22</f>
        <v>88</v>
      </c>
      <c r="G22" s="42">
        <f>南津軽郡!O22</f>
        <v>1810</v>
      </c>
      <c r="H22" s="42">
        <f>北津軽郡!O22</f>
        <v>2476</v>
      </c>
      <c r="I22" s="42">
        <f>上北郡!D22+上北郡!E22</f>
        <v>1013</v>
      </c>
      <c r="J22" s="42">
        <f>下北郡!O22</f>
        <v>879</v>
      </c>
      <c r="K22" s="42">
        <f t="shared" si="0"/>
        <v>8622</v>
      </c>
      <c r="L22" s="43">
        <f>県内10市!D22+県内10市!E22+県内10市!F22+県内10市!G22+県内10市!H22+県内10市!I22+県内10市!J22</f>
        <v>38009</v>
      </c>
      <c r="M22" s="62"/>
      <c r="N22" s="63"/>
      <c r="O22" s="45">
        <f t="shared" ref="O22:O28" si="2">SUM(K22:L22)</f>
        <v>46631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33">
        <f>東津軽郡!O23</f>
        <v>17</v>
      </c>
      <c r="E23" s="57">
        <f>西津軽郡!O23</f>
        <v>8</v>
      </c>
      <c r="F23" s="34">
        <f>中津軽郡!O23</f>
        <v>1</v>
      </c>
      <c r="G23" s="34">
        <f>南津軽郡!O23</f>
        <v>8</v>
      </c>
      <c r="H23" s="34">
        <f>北津軽郡!O23</f>
        <v>12</v>
      </c>
      <c r="I23" s="34">
        <f>上北郡!D23+上北郡!E23</f>
        <v>9</v>
      </c>
      <c r="J23" s="34">
        <f>下北郡!O23</f>
        <v>13</v>
      </c>
      <c r="K23" s="34">
        <f t="shared" si="0"/>
        <v>68</v>
      </c>
      <c r="L23" s="35">
        <f>県内10市!D23+県内10市!E23+県内10市!F23+県内10市!G23+県内10市!H23+県内10市!I23+県内10市!J23</f>
        <v>124</v>
      </c>
      <c r="M23" s="9"/>
      <c r="N23" s="64"/>
      <c r="O23" s="37">
        <f t="shared" si="2"/>
        <v>192</v>
      </c>
    </row>
    <row r="24" spans="1:15" ht="21" customHeight="1" x14ac:dyDescent="0.15">
      <c r="A24" s="150"/>
      <c r="B24" s="120"/>
      <c r="C24" s="11" t="s">
        <v>58</v>
      </c>
      <c r="D24" s="38">
        <f>東津軽郡!O24</f>
        <v>18</v>
      </c>
      <c r="E24" s="12">
        <f>西津軽郡!O24</f>
        <v>27</v>
      </c>
      <c r="F24" s="13">
        <f>中津軽郡!O24</f>
        <v>0</v>
      </c>
      <c r="G24" s="13">
        <f>南津軽郡!O24</f>
        <v>5</v>
      </c>
      <c r="H24" s="13">
        <f>北津軽郡!O24</f>
        <v>41</v>
      </c>
      <c r="I24" s="13">
        <f>上北郡!D24+上北郡!E24</f>
        <v>13</v>
      </c>
      <c r="J24" s="13">
        <f>下北郡!O24</f>
        <v>18</v>
      </c>
      <c r="K24" s="13">
        <f t="shared" si="0"/>
        <v>122</v>
      </c>
      <c r="L24" s="13">
        <f>県内10市!D24+県内10市!E24+県内10市!F24+県内10市!G24+県内10市!H24+県内10市!I24+県内10市!J24</f>
        <v>580</v>
      </c>
      <c r="M24" s="13"/>
      <c r="N24" s="59"/>
      <c r="O24" s="14">
        <f t="shared" si="2"/>
        <v>702</v>
      </c>
    </row>
    <row r="25" spans="1:15" ht="21" customHeight="1" x14ac:dyDescent="0.15">
      <c r="A25" s="150"/>
      <c r="B25" s="120"/>
      <c r="C25" s="11" t="s">
        <v>59</v>
      </c>
      <c r="D25" s="38">
        <f>東津軽郡!O25</f>
        <v>35</v>
      </c>
      <c r="E25" s="12">
        <f>西津軽郡!O25</f>
        <v>35</v>
      </c>
      <c r="F25" s="13">
        <f>中津軽郡!O25</f>
        <v>1</v>
      </c>
      <c r="G25" s="13">
        <f>南津軽郡!O25</f>
        <v>13</v>
      </c>
      <c r="H25" s="13">
        <f>北津軽郡!O25</f>
        <v>53</v>
      </c>
      <c r="I25" s="13">
        <f>上北郡!D25+上北郡!E25</f>
        <v>22</v>
      </c>
      <c r="J25" s="13">
        <f>下北郡!O25</f>
        <v>31</v>
      </c>
      <c r="K25" s="13">
        <f t="shared" si="0"/>
        <v>190</v>
      </c>
      <c r="L25" s="13">
        <f>県内10市!D25+県内10市!E25+県内10市!F25+県内10市!G25+県内10市!H25+県内10市!I25+県内10市!J25</f>
        <v>704</v>
      </c>
      <c r="M25" s="13"/>
      <c r="N25" s="59"/>
      <c r="O25" s="14">
        <f t="shared" si="2"/>
        <v>894</v>
      </c>
    </row>
    <row r="26" spans="1:15" ht="21" customHeight="1" x14ac:dyDescent="0.15">
      <c r="A26" s="150"/>
      <c r="B26" s="120" t="s">
        <v>60</v>
      </c>
      <c r="C26" s="11" t="s">
        <v>57</v>
      </c>
      <c r="D26" s="38">
        <f>東津軽郡!O26</f>
        <v>55</v>
      </c>
      <c r="E26" s="12">
        <f>西津軽郡!O26</f>
        <v>52</v>
      </c>
      <c r="F26" s="13">
        <f>中津軽郡!O26</f>
        <v>6</v>
      </c>
      <c r="G26" s="13">
        <f>南津軽郡!O26</f>
        <v>28</v>
      </c>
      <c r="H26" s="13">
        <f>北津軽郡!O26</f>
        <v>19</v>
      </c>
      <c r="I26" s="13">
        <f>上北郡!D26+上北郡!E26</f>
        <v>27</v>
      </c>
      <c r="J26" s="13">
        <f>下北郡!O26</f>
        <v>15</v>
      </c>
      <c r="K26" s="13">
        <f t="shared" si="0"/>
        <v>202</v>
      </c>
      <c r="L26" s="13">
        <f>県内10市!D26+県内10市!E26+県内10市!F26+県内10市!G26+県内10市!H26+県内10市!I26+県内10市!J26</f>
        <v>725</v>
      </c>
      <c r="M26" s="13"/>
      <c r="N26" s="59"/>
      <c r="O26" s="14">
        <f t="shared" si="2"/>
        <v>927</v>
      </c>
    </row>
    <row r="27" spans="1:15" ht="21" customHeight="1" x14ac:dyDescent="0.15">
      <c r="A27" s="150"/>
      <c r="B27" s="120"/>
      <c r="C27" s="11" t="s">
        <v>58</v>
      </c>
      <c r="D27" s="38">
        <f>東津軽郡!O27</f>
        <v>5</v>
      </c>
      <c r="E27" s="12">
        <f>西津軽郡!O27</f>
        <v>11</v>
      </c>
      <c r="F27" s="13">
        <f>中津軽郡!O27</f>
        <v>0</v>
      </c>
      <c r="G27" s="13">
        <f>南津軽郡!O27</f>
        <v>0</v>
      </c>
      <c r="H27" s="13">
        <f>北津軽郡!O27</f>
        <v>31</v>
      </c>
      <c r="I27" s="13">
        <f>上北郡!D27+上北郡!E27</f>
        <v>4</v>
      </c>
      <c r="J27" s="13">
        <f>下北郡!O27</f>
        <v>13</v>
      </c>
      <c r="K27" s="13">
        <f t="shared" si="0"/>
        <v>64</v>
      </c>
      <c r="L27" s="13">
        <f>県内10市!D27+県内10市!E27+県内10市!F27+県内10市!G27+県内10市!H27+県内10市!I27+県内10市!J27</f>
        <v>167</v>
      </c>
      <c r="M27" s="13"/>
      <c r="N27" s="59"/>
      <c r="O27" s="14">
        <f t="shared" si="2"/>
        <v>231</v>
      </c>
    </row>
    <row r="28" spans="1:15" ht="21" customHeight="1" x14ac:dyDescent="0.15">
      <c r="A28" s="150"/>
      <c r="B28" s="120"/>
      <c r="C28" s="11" t="s">
        <v>59</v>
      </c>
      <c r="D28" s="38">
        <f>東津軽郡!O28</f>
        <v>60</v>
      </c>
      <c r="E28" s="12">
        <f>西津軽郡!O28</f>
        <v>63</v>
      </c>
      <c r="F28" s="13">
        <f>中津軽郡!O28</f>
        <v>6</v>
      </c>
      <c r="G28" s="13">
        <f>南津軽郡!O28</f>
        <v>28</v>
      </c>
      <c r="H28" s="13">
        <f>北津軽郡!O28</f>
        <v>50</v>
      </c>
      <c r="I28" s="13">
        <f>上北郡!D28+上北郡!E28</f>
        <v>31</v>
      </c>
      <c r="J28" s="13">
        <f>下北郡!O28</f>
        <v>28</v>
      </c>
      <c r="K28" s="13">
        <f t="shared" si="0"/>
        <v>266</v>
      </c>
      <c r="L28" s="13">
        <f>県内10市!D28+県内10市!E28+県内10市!F28+県内10市!G28+県内10市!H28+県内10市!I28+県内10市!J28</f>
        <v>892</v>
      </c>
      <c r="M28" s="13"/>
      <c r="N28" s="59"/>
      <c r="O28" s="14">
        <f t="shared" si="2"/>
        <v>1158</v>
      </c>
    </row>
    <row r="29" spans="1:15" ht="21" customHeight="1" x14ac:dyDescent="0.15">
      <c r="A29" s="150"/>
      <c r="B29" s="120" t="s">
        <v>26</v>
      </c>
      <c r="C29" s="11" t="s">
        <v>57</v>
      </c>
      <c r="D29" s="38">
        <f>東津軽郡!O29</f>
        <v>72</v>
      </c>
      <c r="E29" s="12">
        <f>西津軽郡!O29</f>
        <v>60</v>
      </c>
      <c r="F29" s="13">
        <f>中津軽郡!O29</f>
        <v>7</v>
      </c>
      <c r="G29" s="13">
        <f>南津軽郡!O29</f>
        <v>36</v>
      </c>
      <c r="H29" s="13">
        <f>北津軽郡!O29</f>
        <v>31</v>
      </c>
      <c r="I29" s="13">
        <f>上北郡!D29+上北郡!E29</f>
        <v>36</v>
      </c>
      <c r="J29" s="13">
        <f>下北郡!O29</f>
        <v>28</v>
      </c>
      <c r="K29" s="13">
        <f t="shared" si="0"/>
        <v>270</v>
      </c>
      <c r="L29" s="13">
        <f>県内10市!D29+県内10市!E29+県内10市!F29+県内10市!G29+県内10市!H29+県内10市!I29+県内10市!J29</f>
        <v>849</v>
      </c>
      <c r="M29" s="13"/>
      <c r="N29" s="59"/>
      <c r="O29" s="14">
        <f>O23+O26</f>
        <v>1119</v>
      </c>
    </row>
    <row r="30" spans="1:15" ht="21" customHeight="1" x14ac:dyDescent="0.15">
      <c r="A30" s="150"/>
      <c r="B30" s="120"/>
      <c r="C30" s="11" t="s">
        <v>58</v>
      </c>
      <c r="D30" s="38">
        <f>東津軽郡!O30</f>
        <v>23</v>
      </c>
      <c r="E30" s="12">
        <f>西津軽郡!O30</f>
        <v>38</v>
      </c>
      <c r="F30" s="13">
        <f>中津軽郡!O30</f>
        <v>0</v>
      </c>
      <c r="G30" s="13">
        <f>南津軽郡!O30</f>
        <v>5</v>
      </c>
      <c r="H30" s="13">
        <f>北津軽郡!O30</f>
        <v>72</v>
      </c>
      <c r="I30" s="13">
        <f>上北郡!D30+上北郡!E30</f>
        <v>17</v>
      </c>
      <c r="J30" s="13">
        <f>下北郡!O30</f>
        <v>31</v>
      </c>
      <c r="K30" s="13">
        <f t="shared" si="0"/>
        <v>186</v>
      </c>
      <c r="L30" s="13">
        <f>県内10市!D30+県内10市!E30+県内10市!F30+県内10市!G30+県内10市!H30+県内10市!I30+県内10市!J30</f>
        <v>747</v>
      </c>
      <c r="M30" s="13"/>
      <c r="N30" s="59"/>
      <c r="O30" s="14">
        <f>O24+O27</f>
        <v>933</v>
      </c>
    </row>
    <row r="31" spans="1:15" ht="21" customHeight="1" thickBot="1" x14ac:dyDescent="0.2">
      <c r="A31" s="151"/>
      <c r="B31" s="121"/>
      <c r="C31" s="15" t="s">
        <v>59</v>
      </c>
      <c r="D31" s="60">
        <f>東津軽郡!O31</f>
        <v>95</v>
      </c>
      <c r="E31" s="61">
        <f>西津軽郡!O31</f>
        <v>98</v>
      </c>
      <c r="F31" s="42">
        <f>中津軽郡!O31</f>
        <v>7</v>
      </c>
      <c r="G31" s="42">
        <f>南津軽郡!O31</f>
        <v>41</v>
      </c>
      <c r="H31" s="42">
        <f>北津軽郡!O31</f>
        <v>103</v>
      </c>
      <c r="I31" s="42">
        <f>上北郡!D31+上北郡!E31</f>
        <v>53</v>
      </c>
      <c r="J31" s="42">
        <f>下北郡!O31</f>
        <v>59</v>
      </c>
      <c r="K31" s="42">
        <f t="shared" si="0"/>
        <v>456</v>
      </c>
      <c r="L31" s="43">
        <f>県内10市!D31+県内10市!E31+県内10市!F31+県内10市!G31+県内10市!H31+県内10市!I31+県内10市!J31</f>
        <v>1596</v>
      </c>
      <c r="M31" s="65"/>
      <c r="N31" s="66"/>
      <c r="O31" s="45">
        <f t="shared" ref="O31:O37" si="3">SUM(K31:L31)</f>
        <v>2052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33">
        <f>東津軽郡!O32</f>
        <v>2716</v>
      </c>
      <c r="E32" s="57">
        <f>西津軽郡!O32</f>
        <v>1981</v>
      </c>
      <c r="F32" s="34">
        <f>中津軽郡!O32</f>
        <v>184</v>
      </c>
      <c r="G32" s="34">
        <f>南津軽郡!O32</f>
        <v>4211</v>
      </c>
      <c r="H32" s="34">
        <f>北津軽郡!O32</f>
        <v>4784</v>
      </c>
      <c r="I32" s="34">
        <f>上北郡!D32+上北郡!E32</f>
        <v>2546</v>
      </c>
      <c r="J32" s="34">
        <f>下北郡!O32</f>
        <v>2405</v>
      </c>
      <c r="K32" s="34">
        <f t="shared" si="0"/>
        <v>18827</v>
      </c>
      <c r="L32" s="35">
        <f>県内10市!D32+県内10市!E32+県内10市!F32+県内10市!G32+県内10市!H32+県内10市!I32+県内10市!J32</f>
        <v>92300</v>
      </c>
      <c r="M32" s="22"/>
      <c r="N32" s="67"/>
      <c r="O32" s="37">
        <f t="shared" si="3"/>
        <v>111127</v>
      </c>
    </row>
    <row r="33" spans="1:15" ht="21" customHeight="1" x14ac:dyDescent="0.15">
      <c r="A33" s="150"/>
      <c r="B33" s="120"/>
      <c r="C33" s="11" t="s">
        <v>58</v>
      </c>
      <c r="D33" s="38">
        <f>東津軽郡!O33</f>
        <v>14</v>
      </c>
      <c r="E33" s="12">
        <f>西津軽郡!O33</f>
        <v>5</v>
      </c>
      <c r="F33" s="13">
        <f>中津軽郡!O33</f>
        <v>0</v>
      </c>
      <c r="G33" s="13">
        <f>南津軽郡!O33</f>
        <v>11</v>
      </c>
      <c r="H33" s="13">
        <f>北津軽郡!O33</f>
        <v>11</v>
      </c>
      <c r="I33" s="13">
        <f>上北郡!D33+上北郡!E33</f>
        <v>17</v>
      </c>
      <c r="J33" s="13">
        <f>下北郡!O33</f>
        <v>30</v>
      </c>
      <c r="K33" s="13">
        <f t="shared" si="0"/>
        <v>88</v>
      </c>
      <c r="L33" s="13">
        <f>県内10市!D33+県内10市!E33+県内10市!F33+県内10市!G33+県内10市!H33+県内10市!I33+県内10市!J33</f>
        <v>325</v>
      </c>
      <c r="M33" s="13"/>
      <c r="N33" s="59"/>
      <c r="O33" s="14">
        <f t="shared" si="3"/>
        <v>413</v>
      </c>
    </row>
    <row r="34" spans="1:15" ht="21" customHeight="1" x14ac:dyDescent="0.15">
      <c r="A34" s="150"/>
      <c r="B34" s="120"/>
      <c r="C34" s="11" t="s">
        <v>59</v>
      </c>
      <c r="D34" s="60">
        <f>東津軽郡!O34</f>
        <v>2730</v>
      </c>
      <c r="E34" s="61">
        <f>西津軽郡!O34</f>
        <v>1986</v>
      </c>
      <c r="F34" s="42">
        <f>中津軽郡!O34</f>
        <v>184</v>
      </c>
      <c r="G34" s="42">
        <f>南津軽郡!O34</f>
        <v>4222</v>
      </c>
      <c r="H34" s="42">
        <f>北津軽郡!O34</f>
        <v>4795</v>
      </c>
      <c r="I34" s="13">
        <f>上北郡!D34+上北郡!E34</f>
        <v>2563</v>
      </c>
      <c r="J34" s="13">
        <f>下北郡!O34</f>
        <v>2435</v>
      </c>
      <c r="K34" s="13">
        <f t="shared" si="0"/>
        <v>18915</v>
      </c>
      <c r="L34" s="13">
        <f>県内10市!D34+県内10市!E34+県内10市!F34+県内10市!G34+県内10市!H34+県内10市!I34+県内10市!J34</f>
        <v>92625</v>
      </c>
      <c r="M34" s="13"/>
      <c r="N34" s="59"/>
      <c r="O34" s="14">
        <f t="shared" si="3"/>
        <v>111540</v>
      </c>
    </row>
    <row r="35" spans="1:15" ht="21" customHeight="1" x14ac:dyDescent="0.15">
      <c r="A35" s="150"/>
      <c r="B35" s="120" t="s">
        <v>60</v>
      </c>
      <c r="C35" s="11" t="s">
        <v>57</v>
      </c>
      <c r="D35" s="38">
        <f>東津軽郡!O35</f>
        <v>2903</v>
      </c>
      <c r="E35" s="12">
        <f>西津軽郡!O35</f>
        <v>2449</v>
      </c>
      <c r="F35" s="13">
        <f>中津軽郡!O35</f>
        <v>175</v>
      </c>
      <c r="G35" s="13">
        <f>南津軽郡!O35</f>
        <v>4436</v>
      </c>
      <c r="H35" s="13">
        <f>北津軽郡!O35</f>
        <v>4804</v>
      </c>
      <c r="I35" s="13">
        <f>上北郡!D35+上北郡!E35</f>
        <v>2794</v>
      </c>
      <c r="J35" s="13">
        <f>下北郡!O35</f>
        <v>2685</v>
      </c>
      <c r="K35" s="13">
        <f t="shared" si="0"/>
        <v>20246</v>
      </c>
      <c r="L35" s="13">
        <f>県内10市!D35+県内10市!E35+県内10市!F35+県内10市!G35+県内10市!H35+県内10市!I35+県内10市!J35</f>
        <v>96728</v>
      </c>
      <c r="M35" s="13"/>
      <c r="N35" s="59"/>
      <c r="O35" s="14">
        <f t="shared" si="3"/>
        <v>116974</v>
      </c>
    </row>
    <row r="36" spans="1:15" ht="21" customHeight="1" x14ac:dyDescent="0.15">
      <c r="A36" s="150"/>
      <c r="B36" s="120"/>
      <c r="C36" s="11" t="s">
        <v>58</v>
      </c>
      <c r="D36" s="38">
        <f>東津軽郡!O36</f>
        <v>5</v>
      </c>
      <c r="E36" s="12">
        <f>西津軽郡!O36</f>
        <v>8</v>
      </c>
      <c r="F36" s="13">
        <f>中津軽郡!O36</f>
        <v>0</v>
      </c>
      <c r="G36" s="13">
        <f>南津軽郡!O36</f>
        <v>9</v>
      </c>
      <c r="H36" s="13">
        <f>北津軽郡!O36</f>
        <v>19</v>
      </c>
      <c r="I36" s="13">
        <f>上北郡!D36+上北郡!E36</f>
        <v>20</v>
      </c>
      <c r="J36" s="13">
        <f>下北郡!O36</f>
        <v>11</v>
      </c>
      <c r="K36" s="13">
        <f t="shared" si="0"/>
        <v>72</v>
      </c>
      <c r="L36" s="13">
        <f>県内10市!D36+県内10市!E36+県内10市!F36+県内10市!G36+県内10市!H36+県内10市!I36+県内10市!J36</f>
        <v>913</v>
      </c>
      <c r="M36" s="13"/>
      <c r="N36" s="59"/>
      <c r="O36" s="14">
        <f t="shared" si="3"/>
        <v>985</v>
      </c>
    </row>
    <row r="37" spans="1:15" ht="21" customHeight="1" x14ac:dyDescent="0.15">
      <c r="A37" s="150"/>
      <c r="B37" s="120"/>
      <c r="C37" s="11" t="s">
        <v>59</v>
      </c>
      <c r="D37" s="60">
        <f>東津軽郡!O37</f>
        <v>2908</v>
      </c>
      <c r="E37" s="61">
        <f>西津軽郡!O37</f>
        <v>2457</v>
      </c>
      <c r="F37" s="42">
        <f>中津軽郡!O37</f>
        <v>175</v>
      </c>
      <c r="G37" s="42">
        <f>南津軽郡!O37</f>
        <v>4445</v>
      </c>
      <c r="H37" s="42">
        <f>北津軽郡!O37</f>
        <v>4823</v>
      </c>
      <c r="I37" s="13">
        <f>上北郡!D37+上北郡!E37</f>
        <v>2814</v>
      </c>
      <c r="J37" s="13">
        <f>下北郡!O37</f>
        <v>2696</v>
      </c>
      <c r="K37" s="13">
        <f t="shared" si="0"/>
        <v>20318</v>
      </c>
      <c r="L37" s="13">
        <f>県内10市!D37+県内10市!E37+県内10市!F37+県内10市!G37+県内10市!H37+県内10市!I37+県内10市!J37</f>
        <v>97641</v>
      </c>
      <c r="M37" s="13"/>
      <c r="N37" s="59"/>
      <c r="O37" s="14">
        <f t="shared" si="3"/>
        <v>117959</v>
      </c>
    </row>
    <row r="38" spans="1:15" ht="21" customHeight="1" x14ac:dyDescent="0.15">
      <c r="A38" s="150"/>
      <c r="B38" s="120" t="s">
        <v>26</v>
      </c>
      <c r="C38" s="11" t="s">
        <v>57</v>
      </c>
      <c r="D38" s="38">
        <f>東津軽郡!O38</f>
        <v>5619</v>
      </c>
      <c r="E38" s="12">
        <f>西津軽郡!O38</f>
        <v>4430</v>
      </c>
      <c r="F38" s="13">
        <f>中津軽郡!O38</f>
        <v>359</v>
      </c>
      <c r="G38" s="13">
        <f>南津軽郡!O38</f>
        <v>8647</v>
      </c>
      <c r="H38" s="13">
        <f>北津軽郡!O38</f>
        <v>9588</v>
      </c>
      <c r="I38" s="13">
        <f>上北郡!D38+上北郡!E38</f>
        <v>5340</v>
      </c>
      <c r="J38" s="13">
        <f>下北郡!O38</f>
        <v>5090</v>
      </c>
      <c r="K38" s="13">
        <f t="shared" si="0"/>
        <v>39073</v>
      </c>
      <c r="L38" s="13">
        <f>県内10市!D38+県内10市!E38+県内10市!F38+県内10市!G38+県内10市!H38+県内10市!I38+県内10市!J38</f>
        <v>189028</v>
      </c>
      <c r="M38" s="13"/>
      <c r="N38" s="59"/>
      <c r="O38" s="14">
        <f>O32+O35</f>
        <v>228101</v>
      </c>
    </row>
    <row r="39" spans="1:15" ht="21" customHeight="1" x14ac:dyDescent="0.15">
      <c r="A39" s="150"/>
      <c r="B39" s="120"/>
      <c r="C39" s="11" t="s">
        <v>58</v>
      </c>
      <c r="D39" s="38">
        <f>東津軽郡!O39</f>
        <v>19</v>
      </c>
      <c r="E39" s="12">
        <f>西津軽郡!O39</f>
        <v>13</v>
      </c>
      <c r="F39" s="13">
        <f>中津軽郡!O39</f>
        <v>0</v>
      </c>
      <c r="G39" s="13">
        <f>南津軽郡!O39</f>
        <v>20</v>
      </c>
      <c r="H39" s="13">
        <f>北津軽郡!O39</f>
        <v>30</v>
      </c>
      <c r="I39" s="13">
        <f>上北郡!D39+上北郡!E39</f>
        <v>37</v>
      </c>
      <c r="J39" s="13">
        <f>下北郡!O39</f>
        <v>41</v>
      </c>
      <c r="K39" s="13">
        <f t="shared" si="0"/>
        <v>160</v>
      </c>
      <c r="L39" s="13">
        <f>県内10市!D39+県内10市!E39+県内10市!F39+県内10市!G39+県内10市!H39+県内10市!I39+県内10市!J39</f>
        <v>1238</v>
      </c>
      <c r="M39" s="13"/>
      <c r="N39" s="59"/>
      <c r="O39" s="14">
        <f>O33+O36</f>
        <v>1398</v>
      </c>
    </row>
    <row r="40" spans="1:15" ht="21" customHeight="1" thickBot="1" x14ac:dyDescent="0.2">
      <c r="A40" s="151"/>
      <c r="B40" s="121"/>
      <c r="C40" s="15" t="s">
        <v>59</v>
      </c>
      <c r="D40" s="60">
        <f>東津軽郡!O40</f>
        <v>5638</v>
      </c>
      <c r="E40" s="61">
        <f>西津軽郡!O40</f>
        <v>4443</v>
      </c>
      <c r="F40" s="42">
        <f>中津軽郡!O40</f>
        <v>359</v>
      </c>
      <c r="G40" s="42">
        <f>南津軽郡!O40</f>
        <v>8667</v>
      </c>
      <c r="H40" s="42">
        <f>北津軽郡!O40</f>
        <v>9618</v>
      </c>
      <c r="I40" s="42">
        <f>上北郡!D40+上北郡!E40</f>
        <v>5377</v>
      </c>
      <c r="J40" s="42">
        <f>下北郡!O40</f>
        <v>5131</v>
      </c>
      <c r="K40" s="42">
        <f t="shared" si="0"/>
        <v>39233</v>
      </c>
      <c r="L40" s="43">
        <f>県内10市!D40+県内10市!E40+県内10市!F40+県内10市!G40+県内10市!H40+県内10市!I40+県内10市!J40</f>
        <v>190266</v>
      </c>
      <c r="M40" s="62"/>
      <c r="N40" s="63"/>
      <c r="O40" s="45">
        <f t="shared" ref="O40:O56" si="4">SUM(K40:L40)</f>
        <v>229499</v>
      </c>
    </row>
    <row r="41" spans="1:15" ht="21" customHeight="1" x14ac:dyDescent="0.15">
      <c r="A41" s="143" t="s">
        <v>63</v>
      </c>
      <c r="B41" s="144"/>
      <c r="C41" s="7" t="s">
        <v>57</v>
      </c>
      <c r="D41" s="33">
        <f>東津軽郡!O41</f>
        <v>296</v>
      </c>
      <c r="E41" s="57">
        <f>西津軽郡!O41</f>
        <v>256</v>
      </c>
      <c r="F41" s="34">
        <f>中津軽郡!O41</f>
        <v>20</v>
      </c>
      <c r="G41" s="34">
        <f>南津軽郡!O41</f>
        <v>327</v>
      </c>
      <c r="H41" s="34">
        <f>北津軽郡!O41</f>
        <v>403</v>
      </c>
      <c r="I41" s="34">
        <f>上北郡!D41+上北郡!E41</f>
        <v>252</v>
      </c>
      <c r="J41" s="34">
        <f>下北郡!O41</f>
        <v>294</v>
      </c>
      <c r="K41" s="34">
        <f t="shared" si="0"/>
        <v>1848</v>
      </c>
      <c r="L41" s="35">
        <f>県内10市!D41+県内10市!E41+県内10市!F41+県内10市!G41+県内10市!H41+県内10市!I41+県内10市!J41</f>
        <v>7070</v>
      </c>
      <c r="M41" s="9"/>
      <c r="N41" s="64"/>
      <c r="O41" s="37">
        <f t="shared" si="4"/>
        <v>8918</v>
      </c>
    </row>
    <row r="42" spans="1:15" ht="21" customHeight="1" x14ac:dyDescent="0.15">
      <c r="A42" s="145"/>
      <c r="B42" s="146"/>
      <c r="C42" s="11" t="s">
        <v>58</v>
      </c>
      <c r="D42" s="38">
        <f>東津軽郡!O42</f>
        <v>18</v>
      </c>
      <c r="E42" s="12">
        <f>西津軽郡!O42</f>
        <v>43</v>
      </c>
      <c r="F42" s="13">
        <f>中津軽郡!O42</f>
        <v>0</v>
      </c>
      <c r="G42" s="13">
        <f>南津軽郡!O42</f>
        <v>77</v>
      </c>
      <c r="H42" s="13">
        <f>北津軽郡!O42</f>
        <v>93</v>
      </c>
      <c r="I42" s="13">
        <f>上北郡!D42+上北郡!E42</f>
        <v>25</v>
      </c>
      <c r="J42" s="13">
        <f>下北郡!O42</f>
        <v>4</v>
      </c>
      <c r="K42" s="13">
        <f t="shared" si="0"/>
        <v>260</v>
      </c>
      <c r="L42" s="13">
        <f>県内10市!D42+県内10市!E42+県内10市!F42+県内10市!G42+県内10市!H42+県内10市!I42+県内10市!J42</f>
        <v>2949</v>
      </c>
      <c r="M42" s="13"/>
      <c r="N42" s="59"/>
      <c r="O42" s="14">
        <f t="shared" si="4"/>
        <v>3209</v>
      </c>
    </row>
    <row r="43" spans="1:15" ht="21" customHeight="1" thickBot="1" x14ac:dyDescent="0.2">
      <c r="A43" s="147"/>
      <c r="B43" s="148"/>
      <c r="C43" s="15" t="s">
        <v>59</v>
      </c>
      <c r="D43" s="60">
        <f>東津軽郡!O43</f>
        <v>314</v>
      </c>
      <c r="E43" s="61">
        <f>西津軽郡!O43</f>
        <v>299</v>
      </c>
      <c r="F43" s="42">
        <f>中津軽郡!O43</f>
        <v>20</v>
      </c>
      <c r="G43" s="42">
        <f>南津軽郡!O43</f>
        <v>404</v>
      </c>
      <c r="H43" s="42">
        <f>北津軽郡!O43</f>
        <v>496</v>
      </c>
      <c r="I43" s="42">
        <f>上北郡!D43+上北郡!E43</f>
        <v>277</v>
      </c>
      <c r="J43" s="42">
        <f>下北郡!O43</f>
        <v>298</v>
      </c>
      <c r="K43" s="42">
        <f t="shared" si="0"/>
        <v>2108</v>
      </c>
      <c r="L43" s="43">
        <f>県内10市!D43+県内10市!E43+県内10市!F43+県内10市!G43+県内10市!H43+県内10市!I43+県内10市!J43</f>
        <v>10019</v>
      </c>
      <c r="M43" s="65"/>
      <c r="N43" s="66"/>
      <c r="O43" s="45">
        <f t="shared" si="4"/>
        <v>12127</v>
      </c>
    </row>
    <row r="44" spans="1:15" ht="21" customHeight="1" x14ac:dyDescent="0.15">
      <c r="A44" s="143" t="s">
        <v>64</v>
      </c>
      <c r="B44" s="144"/>
      <c r="C44" s="7" t="s">
        <v>57</v>
      </c>
      <c r="D44" s="33">
        <f>東津軽郡!O44</f>
        <v>201</v>
      </c>
      <c r="E44" s="57">
        <f>西津軽郡!O44</f>
        <v>163</v>
      </c>
      <c r="F44" s="34">
        <f>中津軽郡!O44</f>
        <v>22</v>
      </c>
      <c r="G44" s="34">
        <f>南津軽郡!O44</f>
        <v>258</v>
      </c>
      <c r="H44" s="34">
        <f>北津軽郡!O44</f>
        <v>352</v>
      </c>
      <c r="I44" s="34">
        <f>上北郡!D44+上北郡!E44</f>
        <v>164</v>
      </c>
      <c r="J44" s="34">
        <f>下北郡!O44</f>
        <v>132</v>
      </c>
      <c r="K44" s="34">
        <f t="shared" si="0"/>
        <v>1292</v>
      </c>
      <c r="L44" s="35">
        <f>県内10市!D44+県内10市!E44+県内10市!F44+県内10市!G44+県内10市!H44+県内10市!I44+県内10市!J44</f>
        <v>5785</v>
      </c>
      <c r="M44" s="22"/>
      <c r="N44" s="67"/>
      <c r="O44" s="37">
        <f t="shared" si="4"/>
        <v>7077</v>
      </c>
    </row>
    <row r="45" spans="1:15" ht="21" customHeight="1" x14ac:dyDescent="0.15">
      <c r="A45" s="145"/>
      <c r="B45" s="146"/>
      <c r="C45" s="11" t="s">
        <v>58</v>
      </c>
      <c r="D45" s="38">
        <f>東津軽郡!O45</f>
        <v>0</v>
      </c>
      <c r="E45" s="12">
        <f>西津軽郡!O45</f>
        <v>0</v>
      </c>
      <c r="F45" s="13">
        <f>中津軽郡!O45</f>
        <v>0</v>
      </c>
      <c r="G45" s="13">
        <f>南津軽郡!O45</f>
        <v>0</v>
      </c>
      <c r="H45" s="13">
        <f>北津軽郡!O45</f>
        <v>0</v>
      </c>
      <c r="I45" s="13">
        <f>上北郡!D45+上北郡!E45</f>
        <v>0</v>
      </c>
      <c r="J45" s="13">
        <f>下北郡!O45</f>
        <v>0</v>
      </c>
      <c r="K45" s="13">
        <f t="shared" si="0"/>
        <v>0</v>
      </c>
      <c r="L45" s="13">
        <f>県内10市!D45+県内10市!E45+県内10市!F45+県内10市!G45+県内10市!H45+県内10市!I45+県内10市!J45</f>
        <v>16</v>
      </c>
      <c r="M45" s="13"/>
      <c r="N45" s="59"/>
      <c r="O45" s="14">
        <f t="shared" si="4"/>
        <v>16</v>
      </c>
    </row>
    <row r="46" spans="1:15" ht="21" customHeight="1" thickBot="1" x14ac:dyDescent="0.2">
      <c r="A46" s="147"/>
      <c r="B46" s="148"/>
      <c r="C46" s="15" t="s">
        <v>59</v>
      </c>
      <c r="D46" s="60">
        <f>東津軽郡!O46</f>
        <v>201</v>
      </c>
      <c r="E46" s="61">
        <f>西津軽郡!O46</f>
        <v>163</v>
      </c>
      <c r="F46" s="42">
        <f>中津軽郡!O46</f>
        <v>22</v>
      </c>
      <c r="G46" s="42">
        <f>南津軽郡!O46</f>
        <v>258</v>
      </c>
      <c r="H46" s="42">
        <f>北津軽郡!O46</f>
        <v>352</v>
      </c>
      <c r="I46" s="42">
        <f>上北郡!D46+上北郡!E46</f>
        <v>164</v>
      </c>
      <c r="J46" s="42">
        <f>下北郡!O46</f>
        <v>132</v>
      </c>
      <c r="K46" s="42">
        <f t="shared" si="0"/>
        <v>1292</v>
      </c>
      <c r="L46" s="43">
        <f>県内10市!D46+県内10市!E46+県内10市!F46+県内10市!G46+県内10市!H46+県内10市!I46+県内10市!J46</f>
        <v>5801</v>
      </c>
      <c r="M46" s="62"/>
      <c r="N46" s="63"/>
      <c r="O46" s="45">
        <f t="shared" si="4"/>
        <v>7093</v>
      </c>
    </row>
    <row r="47" spans="1:15" ht="21" customHeight="1" thickBot="1" x14ac:dyDescent="0.2">
      <c r="A47" s="159" t="s">
        <v>65</v>
      </c>
      <c r="B47" s="160"/>
      <c r="C47" s="161"/>
      <c r="D47" s="33">
        <f>東津軽郡!O47</f>
        <v>7603</v>
      </c>
      <c r="E47" s="57">
        <f>西津軽郡!O47</f>
        <v>6004</v>
      </c>
      <c r="F47" s="34">
        <f>中津軽郡!O47</f>
        <v>496</v>
      </c>
      <c r="G47" s="34">
        <f>南津軽郡!O47</f>
        <v>11180</v>
      </c>
      <c r="H47" s="34">
        <f>北津軽郡!O47</f>
        <v>13045</v>
      </c>
      <c r="I47" s="34">
        <f>上北郡!D47+上北郡!E47</f>
        <v>6884</v>
      </c>
      <c r="J47" s="34">
        <f>下北郡!O47</f>
        <v>6499</v>
      </c>
      <c r="K47" s="34">
        <f t="shared" si="0"/>
        <v>51711</v>
      </c>
      <c r="L47" s="35">
        <f>県内10市!D47+県内10市!E47+県内10市!F47+県内10市!G47+県内10市!H47+県内10市!I47+県内10市!J47</f>
        <v>245691</v>
      </c>
      <c r="M47" s="19"/>
      <c r="N47" s="68"/>
      <c r="O47" s="28">
        <f t="shared" si="4"/>
        <v>297402</v>
      </c>
    </row>
    <row r="48" spans="1:15" ht="21" customHeight="1" thickBot="1" x14ac:dyDescent="0.2">
      <c r="A48" s="159" t="s">
        <v>32</v>
      </c>
      <c r="B48" s="160"/>
      <c r="C48" s="161"/>
      <c r="D48" s="33">
        <f>東津軽郡!O48</f>
        <v>198</v>
      </c>
      <c r="E48" s="57">
        <f>西津軽郡!O48</f>
        <v>128</v>
      </c>
      <c r="F48" s="34">
        <f>中津軽郡!O48</f>
        <v>8</v>
      </c>
      <c r="G48" s="34">
        <f>南津軽郡!O48</f>
        <v>362</v>
      </c>
      <c r="H48" s="34">
        <f>北津軽郡!O48</f>
        <v>483</v>
      </c>
      <c r="I48" s="34">
        <f>上北郡!D48+上北郡!E48</f>
        <v>182</v>
      </c>
      <c r="J48" s="34">
        <f>下北郡!O48</f>
        <v>82</v>
      </c>
      <c r="K48" s="34">
        <f t="shared" si="0"/>
        <v>1443</v>
      </c>
      <c r="L48" s="35">
        <f>県内10市!D48+県内10市!E48+県内10市!F48+県内10市!G48+県内10市!H48+県内10市!I48+県内10市!J48</f>
        <v>7007</v>
      </c>
      <c r="M48" s="69"/>
      <c r="N48" s="70"/>
      <c r="O48" s="28">
        <f t="shared" si="4"/>
        <v>8450</v>
      </c>
    </row>
    <row r="49" spans="1:15" ht="21" customHeight="1" thickBot="1" x14ac:dyDescent="0.2">
      <c r="A49" s="159" t="s">
        <v>66</v>
      </c>
      <c r="B49" s="160"/>
      <c r="C49" s="161"/>
      <c r="D49" s="33">
        <f>東津軽郡!O49</f>
        <v>7801</v>
      </c>
      <c r="E49" s="57">
        <f>西津軽郡!O49</f>
        <v>6132</v>
      </c>
      <c r="F49" s="34">
        <f>中津軽郡!O49</f>
        <v>504</v>
      </c>
      <c r="G49" s="34">
        <f>南津軽郡!O49</f>
        <v>11542</v>
      </c>
      <c r="H49" s="34">
        <f>北津軽郡!O49</f>
        <v>13528</v>
      </c>
      <c r="I49" s="34">
        <f>上北郡!D49+上北郡!E49</f>
        <v>7066</v>
      </c>
      <c r="J49" s="34">
        <f>下北郡!O49</f>
        <v>6581</v>
      </c>
      <c r="K49" s="34">
        <f t="shared" si="0"/>
        <v>53154</v>
      </c>
      <c r="L49" s="35">
        <f>県内10市!D49+県内10市!E49+県内10市!F49+県内10市!G49+県内10市!H49+県内10市!I49+県内10市!J49</f>
        <v>252698</v>
      </c>
      <c r="M49" s="19"/>
      <c r="N49" s="68"/>
      <c r="O49" s="28">
        <f t="shared" si="4"/>
        <v>305852</v>
      </c>
    </row>
    <row r="50" spans="1:15" ht="21" customHeight="1" x14ac:dyDescent="0.15">
      <c r="A50" s="180" t="s">
        <v>34</v>
      </c>
      <c r="B50" s="144" t="s">
        <v>67</v>
      </c>
      <c r="C50" s="7" t="s">
        <v>68</v>
      </c>
      <c r="D50" s="33">
        <f>東津軽郡!O50</f>
        <v>4768</v>
      </c>
      <c r="E50" s="57">
        <f>西津軽郡!O50</f>
        <v>4104</v>
      </c>
      <c r="F50" s="34">
        <f>中津軽郡!O50</f>
        <v>327</v>
      </c>
      <c r="G50" s="34">
        <f>南津軽郡!O50</f>
        <v>9119</v>
      </c>
      <c r="H50" s="34">
        <f>北津軽郡!O50</f>
        <v>10191</v>
      </c>
      <c r="I50" s="34">
        <f>上北郡!D50+上北郡!E50</f>
        <v>3846</v>
      </c>
      <c r="J50" s="34">
        <f>下北郡!O50</f>
        <v>2881</v>
      </c>
      <c r="K50" s="34">
        <f t="shared" si="0"/>
        <v>35236</v>
      </c>
      <c r="L50" s="35">
        <f>県内10市!D50+県内10市!E50+県内10市!F50+県内10市!G50+県内10市!H50+県内10市!I50+県内10市!J50</f>
        <v>169139</v>
      </c>
      <c r="M50" s="22"/>
      <c r="N50" s="67"/>
      <c r="O50" s="37">
        <f t="shared" si="4"/>
        <v>204375</v>
      </c>
    </row>
    <row r="51" spans="1:15" ht="21" customHeight="1" x14ac:dyDescent="0.15">
      <c r="A51" s="118"/>
      <c r="B51" s="146"/>
      <c r="C51" s="11" t="s">
        <v>69</v>
      </c>
      <c r="D51" s="71">
        <f>東津軽郡!O51</f>
        <v>2763</v>
      </c>
      <c r="E51" s="13">
        <f>西津軽郡!O51</f>
        <v>3077</v>
      </c>
      <c r="F51" s="13">
        <f>中津軽郡!O51</f>
        <v>277</v>
      </c>
      <c r="G51" s="13">
        <f>南津軽郡!O51</f>
        <v>4459</v>
      </c>
      <c r="H51" s="13">
        <f>北津軽郡!O51</f>
        <v>6871</v>
      </c>
      <c r="I51" s="13">
        <f>上北郡!D51+上北郡!E51</f>
        <v>1840</v>
      </c>
      <c r="J51" s="13">
        <f>下北郡!O51</f>
        <v>2386</v>
      </c>
      <c r="K51" s="13">
        <f t="shared" si="0"/>
        <v>21673</v>
      </c>
      <c r="L51" s="13">
        <f>県内10市!D51+県内10市!E51+県内10市!F51+県内10市!G51+県内10市!H51+県内10市!I51+県内10市!J51</f>
        <v>61086</v>
      </c>
      <c r="M51" s="13"/>
      <c r="N51" s="59"/>
      <c r="O51" s="14">
        <f t="shared" si="4"/>
        <v>82759</v>
      </c>
    </row>
    <row r="52" spans="1:15" ht="21" customHeight="1" x14ac:dyDescent="0.15">
      <c r="A52" s="118"/>
      <c r="B52" s="146"/>
      <c r="C52" s="11" t="s">
        <v>59</v>
      </c>
      <c r="D52" s="71">
        <f>東津軽郡!O52</f>
        <v>7531</v>
      </c>
      <c r="E52" s="13">
        <f>西津軽郡!O52</f>
        <v>7181</v>
      </c>
      <c r="F52" s="13">
        <f>中津軽郡!O52</f>
        <v>604</v>
      </c>
      <c r="G52" s="13">
        <f>南津軽郡!O52</f>
        <v>13578</v>
      </c>
      <c r="H52" s="13">
        <f>北津軽郡!O52</f>
        <v>17062</v>
      </c>
      <c r="I52" s="13">
        <f>上北郡!D52+上北郡!E52</f>
        <v>5686</v>
      </c>
      <c r="J52" s="13">
        <f>下北郡!O52</f>
        <v>5267</v>
      </c>
      <c r="K52" s="13">
        <f t="shared" si="0"/>
        <v>56909</v>
      </c>
      <c r="L52" s="13">
        <f>県内10市!D52+県内10市!E52+県内10市!F52+県内10市!G52+県内10市!H52+県内10市!I52+県内10市!J52</f>
        <v>230225</v>
      </c>
      <c r="M52" s="13"/>
      <c r="N52" s="59"/>
      <c r="O52" s="14">
        <f t="shared" si="4"/>
        <v>287134</v>
      </c>
    </row>
    <row r="53" spans="1:15" ht="21" customHeight="1" x14ac:dyDescent="0.15">
      <c r="A53" s="118"/>
      <c r="B53" s="165" t="s">
        <v>38</v>
      </c>
      <c r="C53" s="166"/>
      <c r="D53" s="71">
        <f>東津軽郡!O53</f>
        <v>51</v>
      </c>
      <c r="E53" s="13">
        <f>西津軽郡!O53</f>
        <v>61</v>
      </c>
      <c r="F53" s="13">
        <f>中津軽郡!O53</f>
        <v>4</v>
      </c>
      <c r="G53" s="13">
        <f>南津軽郡!O53</f>
        <v>63</v>
      </c>
      <c r="H53" s="13">
        <f>北津軽郡!O53</f>
        <v>85</v>
      </c>
      <c r="I53" s="13">
        <f>上北郡!D53+上北郡!E53</f>
        <v>25</v>
      </c>
      <c r="J53" s="13">
        <f>下北郡!O53</f>
        <v>28</v>
      </c>
      <c r="K53" s="13">
        <f t="shared" si="0"/>
        <v>317</v>
      </c>
      <c r="L53" s="13">
        <f>県内10市!D53+県内10市!E53+県内10市!F53+県内10市!G53+県内10市!H53+県内10市!I53+県内10市!J53</f>
        <v>1188</v>
      </c>
      <c r="M53" s="13"/>
      <c r="N53" s="59"/>
      <c r="O53" s="14">
        <f t="shared" si="4"/>
        <v>1505</v>
      </c>
    </row>
    <row r="54" spans="1:15" ht="21" customHeight="1" thickBot="1" x14ac:dyDescent="0.2">
      <c r="A54" s="119"/>
      <c r="B54" s="181" t="s">
        <v>39</v>
      </c>
      <c r="C54" s="182"/>
      <c r="D54" s="72" t="str">
        <f>東津軽郡!O54</f>
        <v>-</v>
      </c>
      <c r="E54" s="73" t="str">
        <f>西津軽郡!O54</f>
        <v>-</v>
      </c>
      <c r="F54" s="51" t="str">
        <f>中津軽郡!O54</f>
        <v>-</v>
      </c>
      <c r="G54" s="51" t="str">
        <f>南津軽郡!O54</f>
        <v>-</v>
      </c>
      <c r="H54" s="51" t="str">
        <f>北津軽郡!O54</f>
        <v>-</v>
      </c>
      <c r="I54" s="50" t="s">
        <v>40</v>
      </c>
      <c r="J54" s="51" t="str">
        <f>下北郡!O54</f>
        <v>-</v>
      </c>
      <c r="K54" s="50" t="s">
        <v>40</v>
      </c>
      <c r="L54" s="74" t="s">
        <v>40</v>
      </c>
      <c r="M54" s="62"/>
      <c r="N54" s="63"/>
      <c r="O54" s="53" t="s">
        <v>40</v>
      </c>
    </row>
    <row r="55" spans="1:15" ht="21" customHeight="1" thickBot="1" x14ac:dyDescent="0.2">
      <c r="A55" s="153" t="s">
        <v>41</v>
      </c>
      <c r="B55" s="154"/>
      <c r="C55" s="155"/>
      <c r="D55" s="33">
        <f>東津軽郡!O55</f>
        <v>7582</v>
      </c>
      <c r="E55" s="57">
        <f>西津軽郡!O55</f>
        <v>7242</v>
      </c>
      <c r="F55" s="34">
        <f>中津軽郡!O55</f>
        <v>608</v>
      </c>
      <c r="G55" s="34">
        <f>南津軽郡!O55</f>
        <v>13641</v>
      </c>
      <c r="H55" s="34">
        <f>北津軽郡!O55</f>
        <v>17147</v>
      </c>
      <c r="I55" s="34">
        <f>上北郡!D55+上北郡!E55</f>
        <v>5711</v>
      </c>
      <c r="J55" s="34">
        <f>下北郡!O55</f>
        <v>5295</v>
      </c>
      <c r="K55" s="34">
        <f t="shared" si="0"/>
        <v>57226</v>
      </c>
      <c r="L55" s="35">
        <f>県内10市!D55+県内10市!E55+県内10市!F55+県内10市!G55+県内10市!H55+県内10市!I55+県内10市!J55</f>
        <v>231413</v>
      </c>
      <c r="M55" s="19"/>
      <c r="N55" s="68"/>
      <c r="O55" s="28">
        <f t="shared" si="4"/>
        <v>288639</v>
      </c>
    </row>
    <row r="56" spans="1:15" ht="23.25" customHeight="1" thickBot="1" x14ac:dyDescent="0.2">
      <c r="A56" s="156" t="s">
        <v>42</v>
      </c>
      <c r="B56" s="157"/>
      <c r="C56" s="158"/>
      <c r="D56" s="54">
        <f>東津軽郡!O56</f>
        <v>15383</v>
      </c>
      <c r="E56" s="26">
        <f>西津軽郡!O56</f>
        <v>13374</v>
      </c>
      <c r="F56" s="27">
        <f>中津軽郡!O56</f>
        <v>1112</v>
      </c>
      <c r="G56" s="27">
        <f>南津軽郡!O56</f>
        <v>25183</v>
      </c>
      <c r="H56" s="27">
        <f>北津軽郡!O56</f>
        <v>30675</v>
      </c>
      <c r="I56" s="27">
        <f>上北郡!D56+上北郡!E56</f>
        <v>12777</v>
      </c>
      <c r="J56" s="27">
        <f>下北郡!O56</f>
        <v>11876</v>
      </c>
      <c r="K56" s="27">
        <f t="shared" si="0"/>
        <v>110380</v>
      </c>
      <c r="L56" s="27">
        <f>県内10市!D56+県内10市!E56+県内10市!F56+県内10市!G56+県内10市!H56+県内10市!I56+県内10市!J56</f>
        <v>484111</v>
      </c>
      <c r="M56" s="27"/>
      <c r="N56" s="75"/>
      <c r="O56" s="28">
        <f t="shared" si="4"/>
        <v>594491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96F5-8F16-4F08-92EC-EDE1026B4E52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15">
      <c r="A5" s="6"/>
      <c r="B5" s="6"/>
      <c r="C5" s="6"/>
      <c r="D5" s="6"/>
      <c r="E5" s="6"/>
      <c r="O5" s="31"/>
    </row>
    <row r="6" spans="1:15" ht="15" customHeight="1" thickBot="1" x14ac:dyDescent="0.2">
      <c r="O6" s="32"/>
    </row>
    <row r="7" spans="1:15" ht="48" customHeight="1" x14ac:dyDescent="0.15">
      <c r="A7" s="128" t="s">
        <v>3</v>
      </c>
      <c r="B7" s="129"/>
      <c r="C7" s="130"/>
      <c r="D7" s="191" t="s">
        <v>74</v>
      </c>
      <c r="E7" s="137" t="s">
        <v>51</v>
      </c>
      <c r="F7" s="137" t="s">
        <v>71</v>
      </c>
      <c r="G7" s="137" t="s">
        <v>75</v>
      </c>
      <c r="H7" s="194" t="s">
        <v>76</v>
      </c>
      <c r="I7" s="137"/>
      <c r="J7" s="137"/>
      <c r="K7" s="137"/>
      <c r="L7" s="137"/>
      <c r="M7" s="137"/>
      <c r="N7" s="137"/>
      <c r="O7" s="175" t="s">
        <v>77</v>
      </c>
    </row>
    <row r="8" spans="1:15" x14ac:dyDescent="0.15">
      <c r="A8" s="118" t="s">
        <v>53</v>
      </c>
      <c r="B8" s="120" t="s">
        <v>54</v>
      </c>
      <c r="C8" s="122" t="s">
        <v>55</v>
      </c>
      <c r="D8" s="192"/>
      <c r="E8" s="173"/>
      <c r="F8" s="173"/>
      <c r="G8" s="173"/>
      <c r="H8" s="195"/>
      <c r="I8" s="173"/>
      <c r="J8" s="178"/>
      <c r="K8" s="178"/>
      <c r="L8" s="173"/>
      <c r="M8" s="173"/>
      <c r="N8" s="173"/>
      <c r="O8" s="176"/>
    </row>
    <row r="9" spans="1:15" x14ac:dyDescent="0.15">
      <c r="A9" s="118"/>
      <c r="B9" s="120"/>
      <c r="C9" s="122"/>
      <c r="D9" s="192"/>
      <c r="E9" s="173"/>
      <c r="F9" s="173"/>
      <c r="G9" s="173"/>
      <c r="H9" s="195"/>
      <c r="I9" s="173"/>
      <c r="J9" s="178"/>
      <c r="K9" s="178"/>
      <c r="L9" s="173"/>
      <c r="M9" s="173"/>
      <c r="N9" s="173"/>
      <c r="O9" s="176"/>
    </row>
    <row r="10" spans="1:15" ht="18.75" customHeight="1" thickBot="1" x14ac:dyDescent="0.2">
      <c r="A10" s="119"/>
      <c r="B10" s="121"/>
      <c r="C10" s="123"/>
      <c r="D10" s="193"/>
      <c r="E10" s="174"/>
      <c r="F10" s="174"/>
      <c r="G10" s="174"/>
      <c r="H10" s="196"/>
      <c r="I10" s="174"/>
      <c r="J10" s="179"/>
      <c r="K10" s="179"/>
      <c r="L10" s="174"/>
      <c r="M10" s="174"/>
      <c r="N10" s="174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57">
        <f>上北郡!O11-上北郡!D11-上北郡!E11</f>
        <v>2810</v>
      </c>
      <c r="E11" s="34">
        <f>三戸郡!O11</f>
        <v>1487</v>
      </c>
      <c r="F11" s="34">
        <f t="shared" ref="F11:F56" si="0">SUM(D11:E11)</f>
        <v>4297</v>
      </c>
      <c r="G11" s="62">
        <f>県内10市!K11+県内10市!L11+県内10市!M11</f>
        <v>6276</v>
      </c>
      <c r="H11" s="76">
        <f t="shared" ref="H11:H56" si="1">SUM(F11:G11)</f>
        <v>10573</v>
      </c>
      <c r="I11" s="77"/>
      <c r="J11" s="77"/>
      <c r="K11" s="77"/>
      <c r="L11" s="77"/>
      <c r="M11" s="77"/>
      <c r="N11" s="77"/>
      <c r="O11" s="10">
        <f>青森管轄!O11+八戸管轄!H11</f>
        <v>25022</v>
      </c>
    </row>
    <row r="12" spans="1:15" ht="21" customHeight="1" x14ac:dyDescent="0.15">
      <c r="A12" s="150"/>
      <c r="B12" s="120"/>
      <c r="C12" s="11" t="s">
        <v>58</v>
      </c>
      <c r="D12" s="38">
        <f>上北郡!O12-上北郡!D12-上北郡!E12</f>
        <v>534</v>
      </c>
      <c r="E12" s="13">
        <f>三戸郡!O12</f>
        <v>490</v>
      </c>
      <c r="F12" s="13">
        <f t="shared" si="0"/>
        <v>1024</v>
      </c>
      <c r="G12" s="62">
        <f>県内10市!K12+県内10市!L12+県内10市!M12</f>
        <v>2702</v>
      </c>
      <c r="H12" s="78">
        <f t="shared" si="1"/>
        <v>3726</v>
      </c>
      <c r="I12" s="40"/>
      <c r="J12" s="40"/>
      <c r="K12" s="40"/>
      <c r="L12" s="40"/>
      <c r="M12" s="40"/>
      <c r="N12" s="40"/>
      <c r="O12" s="14">
        <f>青森管轄!O12+八戸管轄!H12</f>
        <v>8486</v>
      </c>
    </row>
    <row r="13" spans="1:15" ht="21" customHeight="1" x14ac:dyDescent="0.15">
      <c r="A13" s="150"/>
      <c r="B13" s="120"/>
      <c r="C13" s="11" t="s">
        <v>59</v>
      </c>
      <c r="D13" s="38">
        <f>上北郡!O13-上北郡!D13-上北郡!E13</f>
        <v>3344</v>
      </c>
      <c r="E13" s="13">
        <f>三戸郡!O13</f>
        <v>1977</v>
      </c>
      <c r="F13" s="13">
        <f t="shared" si="0"/>
        <v>5321</v>
      </c>
      <c r="G13" s="62">
        <f>県内10市!K13+県内10市!L13+県内10市!M13</f>
        <v>8978</v>
      </c>
      <c r="H13" s="78">
        <f t="shared" si="1"/>
        <v>14299</v>
      </c>
      <c r="I13" s="40"/>
      <c r="J13" s="40"/>
      <c r="K13" s="40"/>
      <c r="L13" s="40"/>
      <c r="M13" s="40"/>
      <c r="N13" s="40"/>
      <c r="O13" s="14">
        <f>青森管轄!O13+八戸管轄!H13</f>
        <v>33508</v>
      </c>
    </row>
    <row r="14" spans="1:15" ht="21" customHeight="1" x14ac:dyDescent="0.15">
      <c r="A14" s="150"/>
      <c r="B14" s="120" t="s">
        <v>60</v>
      </c>
      <c r="C14" s="11" t="s">
        <v>57</v>
      </c>
      <c r="D14" s="38">
        <f>上北郡!O14-上北郡!D14-上北郡!E14</f>
        <v>4079</v>
      </c>
      <c r="E14" s="13">
        <f>三戸郡!O14</f>
        <v>2354</v>
      </c>
      <c r="F14" s="13">
        <f t="shared" si="0"/>
        <v>6433</v>
      </c>
      <c r="G14" s="62">
        <f>県内10市!K14+県内10市!L14+県内10市!M14</f>
        <v>12035</v>
      </c>
      <c r="H14" s="78">
        <f t="shared" si="1"/>
        <v>18468</v>
      </c>
      <c r="I14" s="40"/>
      <c r="J14" s="40"/>
      <c r="K14" s="40"/>
      <c r="L14" s="40"/>
      <c r="M14" s="40"/>
      <c r="N14" s="40"/>
      <c r="O14" s="14">
        <f>青森管轄!O14+八戸管轄!H14</f>
        <v>45050</v>
      </c>
    </row>
    <row r="15" spans="1:15" ht="21" customHeight="1" x14ac:dyDescent="0.15">
      <c r="A15" s="150"/>
      <c r="B15" s="120"/>
      <c r="C15" s="11" t="s">
        <v>58</v>
      </c>
      <c r="D15" s="38">
        <f>上北郡!O15-上北郡!D15-上北郡!E15</f>
        <v>56</v>
      </c>
      <c r="E15" s="13">
        <f>三戸郡!O15</f>
        <v>51</v>
      </c>
      <c r="F15" s="13">
        <f t="shared" si="0"/>
        <v>107</v>
      </c>
      <c r="G15" s="62">
        <f>県内10市!K15+県内10市!L15+県内10市!M15</f>
        <v>158</v>
      </c>
      <c r="H15" s="78">
        <f t="shared" si="1"/>
        <v>265</v>
      </c>
      <c r="I15" s="40"/>
      <c r="J15" s="40"/>
      <c r="K15" s="40"/>
      <c r="L15" s="40"/>
      <c r="M15" s="40"/>
      <c r="N15" s="40"/>
      <c r="O15" s="14">
        <f>青森管轄!O15+八戸管轄!H15</f>
        <v>675</v>
      </c>
    </row>
    <row r="16" spans="1:15" ht="21" customHeight="1" x14ac:dyDescent="0.15">
      <c r="A16" s="150"/>
      <c r="B16" s="120"/>
      <c r="C16" s="11" t="s">
        <v>59</v>
      </c>
      <c r="D16" s="38">
        <f>上北郡!O16-上北郡!D16-上北郡!E16</f>
        <v>4135</v>
      </c>
      <c r="E16" s="13">
        <f>三戸郡!O16</f>
        <v>2405</v>
      </c>
      <c r="F16" s="13">
        <f t="shared" si="0"/>
        <v>6540</v>
      </c>
      <c r="G16" s="62">
        <f>県内10市!K16+県内10市!L16+県内10市!M16</f>
        <v>12193</v>
      </c>
      <c r="H16" s="78">
        <f t="shared" si="1"/>
        <v>18733</v>
      </c>
      <c r="I16" s="40"/>
      <c r="J16" s="40"/>
      <c r="K16" s="40"/>
      <c r="L16" s="40"/>
      <c r="M16" s="40"/>
      <c r="N16" s="40"/>
      <c r="O16" s="14">
        <f>青森管轄!O16+八戸管轄!H16</f>
        <v>45725</v>
      </c>
    </row>
    <row r="17" spans="1:15" ht="21" customHeight="1" x14ac:dyDescent="0.15">
      <c r="A17" s="150"/>
      <c r="B17" s="120" t="s">
        <v>61</v>
      </c>
      <c r="C17" s="11" t="s">
        <v>57</v>
      </c>
      <c r="D17" s="38">
        <f>上北郡!O17-上北郡!D17-上北郡!E17</f>
        <v>20</v>
      </c>
      <c r="E17" s="13">
        <f>三戸郡!O17</f>
        <v>13</v>
      </c>
      <c r="F17" s="13">
        <f t="shared" si="0"/>
        <v>33</v>
      </c>
      <c r="G17" s="62">
        <f>県内10市!K17+県内10市!L17+県内10市!M17</f>
        <v>47</v>
      </c>
      <c r="H17" s="78">
        <f t="shared" si="1"/>
        <v>80</v>
      </c>
      <c r="I17" s="40"/>
      <c r="J17" s="40"/>
      <c r="K17" s="40"/>
      <c r="L17" s="40"/>
      <c r="M17" s="40"/>
      <c r="N17" s="40"/>
      <c r="O17" s="14">
        <f>青森管轄!O17+八戸管轄!H17</f>
        <v>190</v>
      </c>
    </row>
    <row r="18" spans="1:15" ht="21" customHeight="1" x14ac:dyDescent="0.15">
      <c r="A18" s="150"/>
      <c r="B18" s="120"/>
      <c r="C18" s="11" t="s">
        <v>58</v>
      </c>
      <c r="D18" s="38">
        <f>上北郡!O18-上北郡!D18-上北郡!E18</f>
        <v>49</v>
      </c>
      <c r="E18" s="13">
        <f>三戸郡!O18</f>
        <v>38</v>
      </c>
      <c r="F18" s="13">
        <f t="shared" si="0"/>
        <v>87</v>
      </c>
      <c r="G18" s="62">
        <f>県内10市!K18+県内10市!L18+県内10市!M18</f>
        <v>508</v>
      </c>
      <c r="H18" s="78">
        <f t="shared" si="1"/>
        <v>595</v>
      </c>
      <c r="I18" s="40"/>
      <c r="J18" s="40"/>
      <c r="K18" s="40"/>
      <c r="L18" s="40"/>
      <c r="M18" s="40"/>
      <c r="N18" s="40"/>
      <c r="O18" s="14">
        <f>青森管轄!O18+八戸管轄!H18</f>
        <v>915</v>
      </c>
    </row>
    <row r="19" spans="1:15" ht="21" customHeight="1" x14ac:dyDescent="0.15">
      <c r="A19" s="150"/>
      <c r="B19" s="120"/>
      <c r="C19" s="11" t="s">
        <v>59</v>
      </c>
      <c r="D19" s="38">
        <f>上北郡!O19-上北郡!D19-上北郡!E19</f>
        <v>69</v>
      </c>
      <c r="E19" s="13">
        <f>三戸郡!O19</f>
        <v>51</v>
      </c>
      <c r="F19" s="13">
        <f t="shared" si="0"/>
        <v>120</v>
      </c>
      <c r="G19" s="62">
        <f>県内10市!K19+県内10市!L19+県内10市!M19</f>
        <v>555</v>
      </c>
      <c r="H19" s="78">
        <f t="shared" si="1"/>
        <v>675</v>
      </c>
      <c r="I19" s="40"/>
      <c r="J19" s="40"/>
      <c r="K19" s="40"/>
      <c r="L19" s="40"/>
      <c r="M19" s="40"/>
      <c r="N19" s="40"/>
      <c r="O19" s="14">
        <f>青森管轄!O19+八戸管轄!H19</f>
        <v>1105</v>
      </c>
    </row>
    <row r="20" spans="1:15" ht="21" customHeight="1" x14ac:dyDescent="0.15">
      <c r="A20" s="150"/>
      <c r="B20" s="120" t="s">
        <v>26</v>
      </c>
      <c r="C20" s="11" t="s">
        <v>57</v>
      </c>
      <c r="D20" s="38">
        <f>上北郡!O20-上北郡!D20-上北郡!E20</f>
        <v>6909</v>
      </c>
      <c r="E20" s="13">
        <f>三戸郡!O20</f>
        <v>3854</v>
      </c>
      <c r="F20" s="13">
        <f t="shared" si="0"/>
        <v>10763</v>
      </c>
      <c r="G20" s="62">
        <f>県内10市!K20+県内10市!L20+県内10市!M20</f>
        <v>18358</v>
      </c>
      <c r="H20" s="78">
        <f t="shared" si="1"/>
        <v>29121</v>
      </c>
      <c r="I20" s="12"/>
      <c r="J20" s="12"/>
      <c r="K20" s="12"/>
      <c r="L20" s="12"/>
      <c r="M20" s="12"/>
      <c r="N20" s="12"/>
      <c r="O20" s="14">
        <f>青森管轄!O20+八戸管轄!H20</f>
        <v>70262</v>
      </c>
    </row>
    <row r="21" spans="1:15" ht="21" customHeight="1" x14ac:dyDescent="0.15">
      <c r="A21" s="150"/>
      <c r="B21" s="120"/>
      <c r="C21" s="11" t="s">
        <v>58</v>
      </c>
      <c r="D21" s="38">
        <f>上北郡!O21-上北郡!D21-上北郡!E21</f>
        <v>639</v>
      </c>
      <c r="E21" s="13">
        <f>三戸郡!O21</f>
        <v>579</v>
      </c>
      <c r="F21" s="13">
        <f t="shared" si="0"/>
        <v>1218</v>
      </c>
      <c r="G21" s="62">
        <f>県内10市!K21+県内10市!L21+県内10市!M21</f>
        <v>3368</v>
      </c>
      <c r="H21" s="78">
        <f t="shared" si="1"/>
        <v>4586</v>
      </c>
      <c r="I21" s="12"/>
      <c r="J21" s="12"/>
      <c r="K21" s="12"/>
      <c r="L21" s="12"/>
      <c r="M21" s="12"/>
      <c r="N21" s="12"/>
      <c r="O21" s="14">
        <f>青森管轄!O21+八戸管轄!H21</f>
        <v>10076</v>
      </c>
    </row>
    <row r="22" spans="1:15" ht="21" customHeight="1" thickBot="1" x14ac:dyDescent="0.2">
      <c r="A22" s="151"/>
      <c r="B22" s="121"/>
      <c r="C22" s="15" t="s">
        <v>59</v>
      </c>
      <c r="D22" s="61">
        <f>上北郡!O22-上北郡!D22-上北郡!E22</f>
        <v>7548</v>
      </c>
      <c r="E22" s="42">
        <f>三戸郡!O22</f>
        <v>4433</v>
      </c>
      <c r="F22" s="69">
        <f t="shared" si="0"/>
        <v>11981</v>
      </c>
      <c r="G22" s="62">
        <f>県内10市!K22+県内10市!L22+県内10市!M22</f>
        <v>21726</v>
      </c>
      <c r="H22" s="79">
        <f t="shared" si="1"/>
        <v>33707</v>
      </c>
      <c r="I22" s="21"/>
      <c r="J22" s="21"/>
      <c r="K22" s="21"/>
      <c r="L22" s="21"/>
      <c r="M22" s="21"/>
      <c r="N22" s="21"/>
      <c r="O22" s="17">
        <f>青森管轄!O22+八戸管轄!H22</f>
        <v>80338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57">
        <f>上北郡!O23-上北郡!D23-上北郡!E23</f>
        <v>60</v>
      </c>
      <c r="E23" s="34">
        <f>三戸郡!O23</f>
        <v>8</v>
      </c>
      <c r="F23" s="42">
        <f t="shared" si="0"/>
        <v>68</v>
      </c>
      <c r="G23" s="34">
        <f>県内10市!K23+県内10市!L23+県内10市!M23</f>
        <v>68</v>
      </c>
      <c r="H23" s="80">
        <f t="shared" si="1"/>
        <v>136</v>
      </c>
      <c r="I23" s="77"/>
      <c r="J23" s="77"/>
      <c r="K23" s="77"/>
      <c r="L23" s="77"/>
      <c r="M23" s="77"/>
      <c r="N23" s="77"/>
      <c r="O23" s="10">
        <f>青森管轄!O23+八戸管轄!H23</f>
        <v>328</v>
      </c>
    </row>
    <row r="24" spans="1:15" ht="21" customHeight="1" x14ac:dyDescent="0.15">
      <c r="A24" s="150"/>
      <c r="B24" s="120"/>
      <c r="C24" s="11" t="s">
        <v>58</v>
      </c>
      <c r="D24" s="38">
        <f>上北郡!O24-上北郡!D24-上北郡!E24</f>
        <v>162</v>
      </c>
      <c r="E24" s="13">
        <f>三戸郡!O24</f>
        <v>67</v>
      </c>
      <c r="F24" s="13">
        <f t="shared" si="0"/>
        <v>229</v>
      </c>
      <c r="G24" s="62">
        <f>県内10市!K24+県内10市!L24+県内10市!M24</f>
        <v>361</v>
      </c>
      <c r="H24" s="78">
        <f t="shared" si="1"/>
        <v>590</v>
      </c>
      <c r="I24" s="40"/>
      <c r="J24" s="40"/>
      <c r="K24" s="40"/>
      <c r="L24" s="40"/>
      <c r="M24" s="40"/>
      <c r="N24" s="40"/>
      <c r="O24" s="14">
        <f>青森管轄!O24+八戸管轄!H24</f>
        <v>1292</v>
      </c>
    </row>
    <row r="25" spans="1:15" ht="21" customHeight="1" x14ac:dyDescent="0.15">
      <c r="A25" s="150"/>
      <c r="B25" s="120"/>
      <c r="C25" s="11" t="s">
        <v>59</v>
      </c>
      <c r="D25" s="38">
        <f>上北郡!O25-上北郡!D25-上北郡!E25</f>
        <v>222</v>
      </c>
      <c r="E25" s="13">
        <f>三戸郡!O25</f>
        <v>75</v>
      </c>
      <c r="F25" s="13">
        <f t="shared" si="0"/>
        <v>297</v>
      </c>
      <c r="G25" s="62">
        <f>県内10市!K25+県内10市!L25+県内10市!M25</f>
        <v>429</v>
      </c>
      <c r="H25" s="78">
        <f t="shared" si="1"/>
        <v>726</v>
      </c>
      <c r="I25" s="40"/>
      <c r="J25" s="40"/>
      <c r="K25" s="40"/>
      <c r="L25" s="40"/>
      <c r="M25" s="40"/>
      <c r="N25" s="40"/>
      <c r="O25" s="14">
        <f>青森管轄!O25+八戸管轄!H25</f>
        <v>1620</v>
      </c>
    </row>
    <row r="26" spans="1:15" ht="21" customHeight="1" x14ac:dyDescent="0.15">
      <c r="A26" s="150"/>
      <c r="B26" s="120" t="s">
        <v>60</v>
      </c>
      <c r="C26" s="11" t="s">
        <v>57</v>
      </c>
      <c r="D26" s="38">
        <f>上北郡!O26-上北郡!D26-上北郡!E26</f>
        <v>142</v>
      </c>
      <c r="E26" s="13">
        <f>三戸郡!O26</f>
        <v>67</v>
      </c>
      <c r="F26" s="13">
        <f t="shared" si="0"/>
        <v>209</v>
      </c>
      <c r="G26" s="62">
        <f>県内10市!K26+県内10市!L26+県内10市!M26</f>
        <v>392</v>
      </c>
      <c r="H26" s="78">
        <f t="shared" si="1"/>
        <v>601</v>
      </c>
      <c r="I26" s="40"/>
      <c r="J26" s="40"/>
      <c r="K26" s="40"/>
      <c r="L26" s="40"/>
      <c r="M26" s="40"/>
      <c r="N26" s="40"/>
      <c r="O26" s="14">
        <f>青森管轄!O26+八戸管轄!H26</f>
        <v>1528</v>
      </c>
    </row>
    <row r="27" spans="1:15" ht="21" customHeight="1" x14ac:dyDescent="0.15">
      <c r="A27" s="150"/>
      <c r="B27" s="120"/>
      <c r="C27" s="11" t="s">
        <v>58</v>
      </c>
      <c r="D27" s="38">
        <f>上北郡!O27-上北郡!D27-上北郡!E27</f>
        <v>30</v>
      </c>
      <c r="E27" s="13">
        <f>三戸郡!O27</f>
        <v>27</v>
      </c>
      <c r="F27" s="13">
        <f t="shared" si="0"/>
        <v>57</v>
      </c>
      <c r="G27" s="62">
        <f>県内10市!K27+県内10市!L27+県内10市!M27</f>
        <v>40</v>
      </c>
      <c r="H27" s="78">
        <f t="shared" si="1"/>
        <v>97</v>
      </c>
      <c r="I27" s="40"/>
      <c r="J27" s="40"/>
      <c r="K27" s="40"/>
      <c r="L27" s="40"/>
      <c r="M27" s="40"/>
      <c r="N27" s="40"/>
      <c r="O27" s="14">
        <f>青森管轄!O27+八戸管轄!H27</f>
        <v>328</v>
      </c>
    </row>
    <row r="28" spans="1:15" ht="21" customHeight="1" x14ac:dyDescent="0.15">
      <c r="A28" s="150"/>
      <c r="B28" s="120"/>
      <c r="C28" s="11" t="s">
        <v>59</v>
      </c>
      <c r="D28" s="38">
        <f>上北郡!O28-上北郡!D28-上北郡!E28</f>
        <v>172</v>
      </c>
      <c r="E28" s="13">
        <f>三戸郡!O28</f>
        <v>94</v>
      </c>
      <c r="F28" s="13">
        <f t="shared" si="0"/>
        <v>266</v>
      </c>
      <c r="G28" s="62">
        <f>県内10市!K28+県内10市!L28+県内10市!M28</f>
        <v>432</v>
      </c>
      <c r="H28" s="78">
        <f t="shared" si="1"/>
        <v>698</v>
      </c>
      <c r="I28" s="40"/>
      <c r="J28" s="40"/>
      <c r="K28" s="40"/>
      <c r="L28" s="40"/>
      <c r="M28" s="40"/>
      <c r="N28" s="40"/>
      <c r="O28" s="14">
        <f>青森管轄!O28+八戸管轄!H28</f>
        <v>1856</v>
      </c>
    </row>
    <row r="29" spans="1:15" ht="21" customHeight="1" x14ac:dyDescent="0.15">
      <c r="A29" s="150"/>
      <c r="B29" s="120" t="s">
        <v>26</v>
      </c>
      <c r="C29" s="11" t="s">
        <v>57</v>
      </c>
      <c r="D29" s="38">
        <f>上北郡!O29-上北郡!D29-上北郡!E29</f>
        <v>202</v>
      </c>
      <c r="E29" s="13">
        <f>三戸郡!O29</f>
        <v>75</v>
      </c>
      <c r="F29" s="13">
        <f t="shared" si="0"/>
        <v>277</v>
      </c>
      <c r="G29" s="62">
        <f>県内10市!K29+県内10市!L29+県内10市!M29</f>
        <v>460</v>
      </c>
      <c r="H29" s="78">
        <f t="shared" si="1"/>
        <v>737</v>
      </c>
      <c r="I29" s="12"/>
      <c r="J29" s="12"/>
      <c r="K29" s="12"/>
      <c r="L29" s="12"/>
      <c r="M29" s="12"/>
      <c r="N29" s="12"/>
      <c r="O29" s="14">
        <f>青森管轄!O29+八戸管轄!H29</f>
        <v>1856</v>
      </c>
    </row>
    <row r="30" spans="1:15" ht="21" customHeight="1" x14ac:dyDescent="0.15">
      <c r="A30" s="150"/>
      <c r="B30" s="120"/>
      <c r="C30" s="11" t="s">
        <v>58</v>
      </c>
      <c r="D30" s="38">
        <f>上北郡!O30-上北郡!D30-上北郡!E30</f>
        <v>192</v>
      </c>
      <c r="E30" s="13">
        <f>三戸郡!O30</f>
        <v>94</v>
      </c>
      <c r="F30" s="13">
        <f t="shared" si="0"/>
        <v>286</v>
      </c>
      <c r="G30" s="62">
        <f>県内10市!K30+県内10市!L30+県内10市!M30</f>
        <v>401</v>
      </c>
      <c r="H30" s="78">
        <f t="shared" si="1"/>
        <v>687</v>
      </c>
      <c r="I30" s="12"/>
      <c r="J30" s="12"/>
      <c r="K30" s="12"/>
      <c r="L30" s="12"/>
      <c r="M30" s="12"/>
      <c r="N30" s="12"/>
      <c r="O30" s="14">
        <f>青森管轄!O30+八戸管轄!H30</f>
        <v>1620</v>
      </c>
    </row>
    <row r="31" spans="1:15" ht="21" customHeight="1" thickBot="1" x14ac:dyDescent="0.2">
      <c r="A31" s="151"/>
      <c r="B31" s="121"/>
      <c r="C31" s="15" t="s">
        <v>59</v>
      </c>
      <c r="D31" s="61">
        <f>上北郡!O31-上北郡!D31-上北郡!E31</f>
        <v>394</v>
      </c>
      <c r="E31" s="42">
        <f>三戸郡!O31</f>
        <v>169</v>
      </c>
      <c r="F31" s="69">
        <f t="shared" si="0"/>
        <v>563</v>
      </c>
      <c r="G31" s="65">
        <f>県内10市!K31+県内10市!L31+県内10市!M31</f>
        <v>861</v>
      </c>
      <c r="H31" s="79">
        <f t="shared" si="1"/>
        <v>1424</v>
      </c>
      <c r="I31" s="21"/>
      <c r="J31" s="21"/>
      <c r="K31" s="21"/>
      <c r="L31" s="21"/>
      <c r="M31" s="21"/>
      <c r="N31" s="21"/>
      <c r="O31" s="17">
        <f>青森管轄!O31+八戸管轄!H31</f>
        <v>3476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57">
        <f>上北郡!O32-上北郡!D32-上北郡!E32</f>
        <v>14714</v>
      </c>
      <c r="E32" s="34">
        <f>三戸郡!O32</f>
        <v>9372</v>
      </c>
      <c r="F32" s="42">
        <f t="shared" si="0"/>
        <v>24086</v>
      </c>
      <c r="G32" s="42">
        <f>県内10市!K32+県内10市!L32+県内10市!M32</f>
        <v>56539</v>
      </c>
      <c r="H32" s="80">
        <f t="shared" si="1"/>
        <v>80625</v>
      </c>
      <c r="I32" s="77"/>
      <c r="J32" s="77"/>
      <c r="K32" s="77"/>
      <c r="L32" s="77"/>
      <c r="M32" s="77"/>
      <c r="N32" s="77"/>
      <c r="O32" s="10">
        <f>青森管轄!O32+八戸管轄!H32</f>
        <v>191752</v>
      </c>
    </row>
    <row r="33" spans="1:15" ht="21" customHeight="1" x14ac:dyDescent="0.15">
      <c r="A33" s="150"/>
      <c r="B33" s="120"/>
      <c r="C33" s="11" t="s">
        <v>58</v>
      </c>
      <c r="D33" s="38">
        <f>上北郡!O33-上北郡!D33-上北郡!E33</f>
        <v>61</v>
      </c>
      <c r="E33" s="13">
        <f>三戸郡!O33</f>
        <v>20</v>
      </c>
      <c r="F33" s="13">
        <f t="shared" si="0"/>
        <v>81</v>
      </c>
      <c r="G33" s="62">
        <f>県内10市!K33+県内10市!L33+県内10市!M33</f>
        <v>140</v>
      </c>
      <c r="H33" s="78">
        <f t="shared" si="1"/>
        <v>221</v>
      </c>
      <c r="I33" s="40"/>
      <c r="J33" s="40"/>
      <c r="K33" s="40"/>
      <c r="L33" s="40"/>
      <c r="M33" s="40"/>
      <c r="N33" s="40"/>
      <c r="O33" s="14">
        <f>青森管轄!O33+八戸管轄!H33</f>
        <v>634</v>
      </c>
    </row>
    <row r="34" spans="1:15" ht="21" customHeight="1" x14ac:dyDescent="0.15">
      <c r="A34" s="150"/>
      <c r="B34" s="120"/>
      <c r="C34" s="11" t="s">
        <v>59</v>
      </c>
      <c r="D34" s="38">
        <f>上北郡!O34-上北郡!D34-上北郡!E34</f>
        <v>14775</v>
      </c>
      <c r="E34" s="13">
        <f>三戸郡!O34</f>
        <v>9392</v>
      </c>
      <c r="F34" s="13">
        <f t="shared" si="0"/>
        <v>24167</v>
      </c>
      <c r="G34" s="62">
        <f>県内10市!K34+県内10市!L34+県内10市!M34</f>
        <v>56679</v>
      </c>
      <c r="H34" s="78">
        <f t="shared" si="1"/>
        <v>80846</v>
      </c>
      <c r="I34" s="40"/>
      <c r="J34" s="40"/>
      <c r="K34" s="40"/>
      <c r="L34" s="40"/>
      <c r="M34" s="40"/>
      <c r="N34" s="40"/>
      <c r="O34" s="14">
        <f>青森管轄!O34+八戸管轄!H34</f>
        <v>192386</v>
      </c>
    </row>
    <row r="35" spans="1:15" ht="21" customHeight="1" x14ac:dyDescent="0.15">
      <c r="A35" s="150"/>
      <c r="B35" s="120" t="s">
        <v>60</v>
      </c>
      <c r="C35" s="11" t="s">
        <v>57</v>
      </c>
      <c r="D35" s="38">
        <f>上北郡!O35-上北郡!D35-上北郡!E35</f>
        <v>14946</v>
      </c>
      <c r="E35" s="13">
        <f>三戸郡!O35</f>
        <v>10810</v>
      </c>
      <c r="F35" s="13">
        <f t="shared" si="0"/>
        <v>25756</v>
      </c>
      <c r="G35" s="62">
        <f>県内10市!K35+県内10市!L35+県内10市!M35</f>
        <v>61576</v>
      </c>
      <c r="H35" s="78">
        <f t="shared" si="1"/>
        <v>87332</v>
      </c>
      <c r="I35" s="40"/>
      <c r="J35" s="40"/>
      <c r="K35" s="40"/>
      <c r="L35" s="40"/>
      <c r="M35" s="40"/>
      <c r="N35" s="40"/>
      <c r="O35" s="14">
        <f>青森管轄!O35+八戸管轄!H35</f>
        <v>204306</v>
      </c>
    </row>
    <row r="36" spans="1:15" ht="21" customHeight="1" x14ac:dyDescent="0.15">
      <c r="A36" s="150"/>
      <c r="B36" s="120"/>
      <c r="C36" s="11" t="s">
        <v>58</v>
      </c>
      <c r="D36" s="38">
        <f>上北郡!O36-上北郡!D36-上北郡!E36</f>
        <v>82</v>
      </c>
      <c r="E36" s="13">
        <f>三戸郡!O36</f>
        <v>38</v>
      </c>
      <c r="F36" s="13">
        <f t="shared" si="0"/>
        <v>120</v>
      </c>
      <c r="G36" s="62">
        <f>県内10市!K36+県内10市!L36+県内10市!M36</f>
        <v>442</v>
      </c>
      <c r="H36" s="78">
        <f t="shared" si="1"/>
        <v>562</v>
      </c>
      <c r="I36" s="40"/>
      <c r="J36" s="40"/>
      <c r="K36" s="40"/>
      <c r="L36" s="40"/>
      <c r="M36" s="40"/>
      <c r="N36" s="40"/>
      <c r="O36" s="14">
        <f>青森管轄!O36+八戸管轄!H36</f>
        <v>1547</v>
      </c>
    </row>
    <row r="37" spans="1:15" ht="21" customHeight="1" x14ac:dyDescent="0.15">
      <c r="A37" s="150"/>
      <c r="B37" s="120"/>
      <c r="C37" s="11" t="s">
        <v>59</v>
      </c>
      <c r="D37" s="38">
        <f>上北郡!O37-上北郡!D37-上北郡!E37</f>
        <v>15028</v>
      </c>
      <c r="E37" s="13">
        <f>三戸郡!O37</f>
        <v>10848</v>
      </c>
      <c r="F37" s="13">
        <f t="shared" si="0"/>
        <v>25876</v>
      </c>
      <c r="G37" s="62">
        <f>県内10市!K37+県内10市!L37+県内10市!M37</f>
        <v>62018</v>
      </c>
      <c r="H37" s="78">
        <f t="shared" si="1"/>
        <v>87894</v>
      </c>
      <c r="I37" s="40"/>
      <c r="J37" s="40"/>
      <c r="K37" s="40"/>
      <c r="L37" s="40"/>
      <c r="M37" s="40"/>
      <c r="N37" s="40"/>
      <c r="O37" s="14">
        <f>青森管轄!O37+八戸管轄!H37</f>
        <v>205853</v>
      </c>
    </row>
    <row r="38" spans="1:15" ht="21" customHeight="1" x14ac:dyDescent="0.15">
      <c r="A38" s="150"/>
      <c r="B38" s="120" t="s">
        <v>26</v>
      </c>
      <c r="C38" s="11" t="s">
        <v>57</v>
      </c>
      <c r="D38" s="38">
        <f>上北郡!O38-上北郡!D38-上北郡!E38</f>
        <v>29660</v>
      </c>
      <c r="E38" s="13">
        <f>三戸郡!O38</f>
        <v>20182</v>
      </c>
      <c r="F38" s="13">
        <f t="shared" si="0"/>
        <v>49842</v>
      </c>
      <c r="G38" s="62">
        <f>県内10市!K38+県内10市!L38+県内10市!M38</f>
        <v>118115</v>
      </c>
      <c r="H38" s="78">
        <f t="shared" si="1"/>
        <v>167957</v>
      </c>
      <c r="I38" s="12"/>
      <c r="J38" s="12"/>
      <c r="K38" s="12"/>
      <c r="L38" s="12"/>
      <c r="M38" s="12"/>
      <c r="N38" s="12"/>
      <c r="O38" s="14">
        <f>青森管轄!O38+八戸管轄!H38</f>
        <v>396058</v>
      </c>
    </row>
    <row r="39" spans="1:15" ht="21" customHeight="1" x14ac:dyDescent="0.15">
      <c r="A39" s="150"/>
      <c r="B39" s="120"/>
      <c r="C39" s="11" t="s">
        <v>58</v>
      </c>
      <c r="D39" s="38">
        <f>上北郡!O39-上北郡!D39-上北郡!E39</f>
        <v>143</v>
      </c>
      <c r="E39" s="13">
        <f>三戸郡!O39</f>
        <v>58</v>
      </c>
      <c r="F39" s="13">
        <f t="shared" si="0"/>
        <v>201</v>
      </c>
      <c r="G39" s="62">
        <f>県内10市!K39+県内10市!L39+県内10市!M39</f>
        <v>582</v>
      </c>
      <c r="H39" s="78">
        <f t="shared" si="1"/>
        <v>783</v>
      </c>
      <c r="I39" s="12"/>
      <c r="J39" s="12"/>
      <c r="K39" s="12"/>
      <c r="L39" s="12"/>
      <c r="M39" s="12"/>
      <c r="N39" s="12"/>
      <c r="O39" s="14">
        <f>青森管轄!O39+八戸管轄!H39</f>
        <v>2181</v>
      </c>
    </row>
    <row r="40" spans="1:15" ht="21" customHeight="1" thickBot="1" x14ac:dyDescent="0.2">
      <c r="A40" s="151"/>
      <c r="B40" s="121"/>
      <c r="C40" s="15" t="s">
        <v>59</v>
      </c>
      <c r="D40" s="61">
        <f>上北郡!O40-上北郡!D40-上北郡!E40</f>
        <v>29803</v>
      </c>
      <c r="E40" s="42">
        <f>三戸郡!O40</f>
        <v>20240</v>
      </c>
      <c r="F40" s="69">
        <f t="shared" si="0"/>
        <v>50043</v>
      </c>
      <c r="G40" s="62">
        <f>県内10市!K40+県内10市!L40+県内10市!M40</f>
        <v>118697</v>
      </c>
      <c r="H40" s="79">
        <f t="shared" si="1"/>
        <v>168740</v>
      </c>
      <c r="I40" s="21"/>
      <c r="J40" s="21"/>
      <c r="K40" s="21"/>
      <c r="L40" s="21"/>
      <c r="M40" s="21"/>
      <c r="N40" s="21"/>
      <c r="O40" s="17">
        <f>青森管轄!O40+八戸管轄!H40</f>
        <v>398239</v>
      </c>
    </row>
    <row r="41" spans="1:15" ht="21" customHeight="1" x14ac:dyDescent="0.15">
      <c r="A41" s="143" t="s">
        <v>63</v>
      </c>
      <c r="B41" s="144"/>
      <c r="C41" s="7" t="s">
        <v>57</v>
      </c>
      <c r="D41" s="57">
        <f>上北郡!O41-上北郡!D41-上北郡!E41</f>
        <v>1068</v>
      </c>
      <c r="E41" s="34">
        <f>三戸郡!O41</f>
        <v>720</v>
      </c>
      <c r="F41" s="42">
        <f t="shared" si="0"/>
        <v>1788</v>
      </c>
      <c r="G41" s="34">
        <f>県内10市!K41+県内10市!L41+県内10市!M41</f>
        <v>3895</v>
      </c>
      <c r="H41" s="80">
        <f t="shared" si="1"/>
        <v>5683</v>
      </c>
      <c r="I41" s="77"/>
      <c r="J41" s="77"/>
      <c r="K41" s="77"/>
      <c r="L41" s="77"/>
      <c r="M41" s="77"/>
      <c r="N41" s="77"/>
      <c r="O41" s="10">
        <f>青森管轄!O41+八戸管轄!H41</f>
        <v>14601</v>
      </c>
    </row>
    <row r="42" spans="1:15" ht="21" customHeight="1" x14ac:dyDescent="0.15">
      <c r="A42" s="145"/>
      <c r="B42" s="146"/>
      <c r="C42" s="11" t="s">
        <v>58</v>
      </c>
      <c r="D42" s="38">
        <f>上北郡!O42-上北郡!D42-上北郡!E42</f>
        <v>317</v>
      </c>
      <c r="E42" s="13">
        <f>三戸郡!O42</f>
        <v>218</v>
      </c>
      <c r="F42" s="13">
        <f t="shared" si="0"/>
        <v>535</v>
      </c>
      <c r="G42" s="62">
        <f>県内10市!K42+県内10市!L42+県内10市!M42</f>
        <v>1547</v>
      </c>
      <c r="H42" s="78">
        <f t="shared" si="1"/>
        <v>2082</v>
      </c>
      <c r="I42" s="40"/>
      <c r="J42" s="40"/>
      <c r="K42" s="40"/>
      <c r="L42" s="40"/>
      <c r="M42" s="40"/>
      <c r="N42" s="40"/>
      <c r="O42" s="14">
        <f>青森管轄!O42+八戸管轄!H42</f>
        <v>5291</v>
      </c>
    </row>
    <row r="43" spans="1:15" ht="21" customHeight="1" thickBot="1" x14ac:dyDescent="0.2">
      <c r="A43" s="147"/>
      <c r="B43" s="148"/>
      <c r="C43" s="15" t="s">
        <v>59</v>
      </c>
      <c r="D43" s="61">
        <f>上北郡!O43-上北郡!D43-上北郡!E43</f>
        <v>1385</v>
      </c>
      <c r="E43" s="42">
        <f>三戸郡!O43</f>
        <v>938</v>
      </c>
      <c r="F43" s="69">
        <f t="shared" si="0"/>
        <v>2323</v>
      </c>
      <c r="G43" s="65">
        <f>県内10市!K43+県内10市!L43+県内10市!M43</f>
        <v>5442</v>
      </c>
      <c r="H43" s="79">
        <f t="shared" si="1"/>
        <v>7765</v>
      </c>
      <c r="I43" s="81"/>
      <c r="J43" s="81"/>
      <c r="K43" s="81"/>
      <c r="L43" s="81"/>
      <c r="M43" s="81"/>
      <c r="N43" s="81"/>
      <c r="O43" s="17">
        <f>青森管轄!O43+八戸管轄!H43</f>
        <v>19892</v>
      </c>
    </row>
    <row r="44" spans="1:15" ht="21" customHeight="1" x14ac:dyDescent="0.15">
      <c r="A44" s="143" t="s">
        <v>64</v>
      </c>
      <c r="B44" s="144"/>
      <c r="C44" s="7" t="s">
        <v>57</v>
      </c>
      <c r="D44" s="57">
        <f>上北郡!O44-上北郡!D44-上北郡!E44</f>
        <v>927</v>
      </c>
      <c r="E44" s="34">
        <f>三戸郡!O44</f>
        <v>366</v>
      </c>
      <c r="F44" s="42">
        <f t="shared" si="0"/>
        <v>1293</v>
      </c>
      <c r="G44" s="42">
        <f>県内10市!K44+県内10市!L44+県内10市!M44</f>
        <v>1892</v>
      </c>
      <c r="H44" s="80">
        <f t="shared" si="1"/>
        <v>3185</v>
      </c>
      <c r="I44" s="77"/>
      <c r="J44" s="77"/>
      <c r="K44" s="77"/>
      <c r="L44" s="77"/>
      <c r="M44" s="77"/>
      <c r="N44" s="77"/>
      <c r="O44" s="10">
        <f>青森管轄!O44+八戸管轄!H44</f>
        <v>10262</v>
      </c>
    </row>
    <row r="45" spans="1:15" ht="21" customHeight="1" x14ac:dyDescent="0.15">
      <c r="A45" s="145"/>
      <c r="B45" s="146"/>
      <c r="C45" s="11" t="s">
        <v>58</v>
      </c>
      <c r="D45" s="38">
        <f>上北郡!O45-上北郡!D45-上北郡!E45</f>
        <v>2</v>
      </c>
      <c r="E45" s="13">
        <f>三戸郡!O45</f>
        <v>0</v>
      </c>
      <c r="F45" s="13">
        <f t="shared" si="0"/>
        <v>2</v>
      </c>
      <c r="G45" s="62">
        <f>県内10市!K45+県内10市!L45+県内10市!M45</f>
        <v>9</v>
      </c>
      <c r="H45" s="78">
        <f t="shared" si="1"/>
        <v>11</v>
      </c>
      <c r="I45" s="40"/>
      <c r="J45" s="40"/>
      <c r="K45" s="40"/>
      <c r="L45" s="40"/>
      <c r="M45" s="40"/>
      <c r="N45" s="40"/>
      <c r="O45" s="14">
        <f>青森管轄!O45+八戸管轄!H45</f>
        <v>27</v>
      </c>
    </row>
    <row r="46" spans="1:15" ht="21" customHeight="1" thickBot="1" x14ac:dyDescent="0.2">
      <c r="A46" s="147"/>
      <c r="B46" s="148"/>
      <c r="C46" s="15" t="s">
        <v>59</v>
      </c>
      <c r="D46" s="61">
        <f>上北郡!O46-上北郡!D46-上北郡!E46</f>
        <v>929</v>
      </c>
      <c r="E46" s="42">
        <f>三戸郡!O46</f>
        <v>366</v>
      </c>
      <c r="F46" s="42">
        <f t="shared" si="0"/>
        <v>1295</v>
      </c>
      <c r="G46" s="62">
        <f>県内10市!K46+県内10市!L46+県内10市!M46</f>
        <v>1901</v>
      </c>
      <c r="H46" s="80">
        <f t="shared" si="1"/>
        <v>3196</v>
      </c>
      <c r="I46" s="81"/>
      <c r="J46" s="81"/>
      <c r="K46" s="81"/>
      <c r="L46" s="81"/>
      <c r="M46" s="81"/>
      <c r="N46" s="81"/>
      <c r="O46" s="17">
        <f>青森管轄!O46+八戸管轄!H46</f>
        <v>10289</v>
      </c>
    </row>
    <row r="47" spans="1:15" ht="21" customHeight="1" thickBot="1" x14ac:dyDescent="0.2">
      <c r="A47" s="159" t="s">
        <v>65</v>
      </c>
      <c r="B47" s="160"/>
      <c r="C47" s="161"/>
      <c r="D47" s="57">
        <f>上北郡!O47-上北郡!D47-上北郡!E47</f>
        <v>40059</v>
      </c>
      <c r="E47" s="34">
        <f>三戸郡!O47</f>
        <v>26146</v>
      </c>
      <c r="F47" s="19">
        <f t="shared" si="0"/>
        <v>66205</v>
      </c>
      <c r="G47" s="19">
        <f>県内10市!K47+県内10市!L47+県内10市!M47</f>
        <v>148627</v>
      </c>
      <c r="H47" s="27">
        <f t="shared" si="1"/>
        <v>214832</v>
      </c>
      <c r="I47" s="47"/>
      <c r="J47" s="47"/>
      <c r="K47" s="47"/>
      <c r="L47" s="47"/>
      <c r="M47" s="47"/>
      <c r="N47" s="47"/>
      <c r="O47" s="10">
        <f>青森管轄!O47+八戸管轄!H47</f>
        <v>512234</v>
      </c>
    </row>
    <row r="48" spans="1:15" ht="21" customHeight="1" thickBot="1" x14ac:dyDescent="0.2">
      <c r="A48" s="159" t="s">
        <v>32</v>
      </c>
      <c r="B48" s="160"/>
      <c r="C48" s="161"/>
      <c r="D48" s="57">
        <f>上北郡!O48-上北郡!D48-上北郡!E48</f>
        <v>1046</v>
      </c>
      <c r="E48" s="34">
        <f>三戸郡!O48</f>
        <v>765</v>
      </c>
      <c r="F48" s="19">
        <f t="shared" si="0"/>
        <v>1811</v>
      </c>
      <c r="G48" s="19">
        <f>県内10市!K48+県内10市!L48+県内10市!M48</f>
        <v>3953</v>
      </c>
      <c r="H48" s="27">
        <f t="shared" si="1"/>
        <v>5764</v>
      </c>
      <c r="I48" s="47"/>
      <c r="J48" s="47"/>
      <c r="K48" s="47"/>
      <c r="L48" s="47"/>
      <c r="M48" s="47"/>
      <c r="N48" s="47"/>
      <c r="O48" s="10">
        <f>青森管轄!O48+八戸管轄!H48</f>
        <v>14214</v>
      </c>
    </row>
    <row r="49" spans="1:15" ht="21" customHeight="1" thickBot="1" x14ac:dyDescent="0.2">
      <c r="A49" s="159" t="s">
        <v>66</v>
      </c>
      <c r="B49" s="160"/>
      <c r="C49" s="161"/>
      <c r="D49" s="57">
        <f>上北郡!O49-上北郡!D49-上北郡!E49</f>
        <v>41105</v>
      </c>
      <c r="E49" s="34">
        <f>三戸郡!O49</f>
        <v>26911</v>
      </c>
      <c r="F49" s="19">
        <f t="shared" si="0"/>
        <v>68016</v>
      </c>
      <c r="G49" s="19">
        <f>県内10市!K49+県内10市!L49+県内10市!M49</f>
        <v>152580</v>
      </c>
      <c r="H49" s="27">
        <f t="shared" si="1"/>
        <v>220596</v>
      </c>
      <c r="I49" s="47"/>
      <c r="J49" s="47"/>
      <c r="K49" s="47"/>
      <c r="L49" s="47"/>
      <c r="M49" s="47"/>
      <c r="N49" s="47"/>
      <c r="O49" s="10">
        <f>青森管轄!O49+八戸管轄!H49</f>
        <v>526448</v>
      </c>
    </row>
    <row r="50" spans="1:15" ht="21" customHeight="1" x14ac:dyDescent="0.15">
      <c r="A50" s="180" t="s">
        <v>34</v>
      </c>
      <c r="B50" s="144" t="s">
        <v>67</v>
      </c>
      <c r="C50" s="7" t="s">
        <v>68</v>
      </c>
      <c r="D50" s="57">
        <f>上北郡!O50-上北郡!D50-上北郡!E50</f>
        <v>19880</v>
      </c>
      <c r="E50" s="34">
        <f>三戸郡!O50</f>
        <v>17147</v>
      </c>
      <c r="F50" s="42">
        <f t="shared" si="0"/>
        <v>37027</v>
      </c>
      <c r="G50" s="42">
        <f>県内10市!K50+県内10市!L50+県内10市!M50</f>
        <v>81477</v>
      </c>
      <c r="H50" s="80">
        <f t="shared" si="1"/>
        <v>118504</v>
      </c>
      <c r="I50" s="77"/>
      <c r="J50" s="77"/>
      <c r="K50" s="77"/>
      <c r="L50" s="77"/>
      <c r="M50" s="77"/>
      <c r="N50" s="77"/>
      <c r="O50" s="10">
        <f>青森管轄!O50+八戸管轄!H50</f>
        <v>322879</v>
      </c>
    </row>
    <row r="51" spans="1:15" ht="21" customHeight="1" x14ac:dyDescent="0.15">
      <c r="A51" s="118"/>
      <c r="B51" s="146"/>
      <c r="C51" s="11" t="s">
        <v>69</v>
      </c>
      <c r="D51" s="38">
        <f>上北郡!O51-上北郡!D51-上北郡!E51</f>
        <v>11487</v>
      </c>
      <c r="E51" s="13">
        <f>三戸郡!O51</f>
        <v>12304</v>
      </c>
      <c r="F51" s="13">
        <f t="shared" si="0"/>
        <v>23791</v>
      </c>
      <c r="G51" s="62">
        <f>県内10市!K51+県内10市!L51+県内10市!M51</f>
        <v>26869</v>
      </c>
      <c r="H51" s="78">
        <f t="shared" si="1"/>
        <v>50660</v>
      </c>
      <c r="I51" s="40"/>
      <c r="J51" s="40"/>
      <c r="K51" s="40"/>
      <c r="L51" s="40"/>
      <c r="M51" s="40"/>
      <c r="N51" s="40"/>
      <c r="O51" s="14">
        <f>青森管轄!O51+八戸管轄!H51</f>
        <v>133419</v>
      </c>
    </row>
    <row r="52" spans="1:15" ht="21" customHeight="1" x14ac:dyDescent="0.15">
      <c r="A52" s="118"/>
      <c r="B52" s="146"/>
      <c r="C52" s="11" t="s">
        <v>59</v>
      </c>
      <c r="D52" s="38">
        <f>上北郡!O52-上北郡!D52-上北郡!E52</f>
        <v>31367</v>
      </c>
      <c r="E52" s="13">
        <f>三戸郡!O52</f>
        <v>29451</v>
      </c>
      <c r="F52" s="13">
        <f t="shared" si="0"/>
        <v>60818</v>
      </c>
      <c r="G52" s="62">
        <f>県内10市!K52+県内10市!L52+県内10市!M52</f>
        <v>108346</v>
      </c>
      <c r="H52" s="78">
        <f t="shared" si="1"/>
        <v>169164</v>
      </c>
      <c r="I52" s="40"/>
      <c r="J52" s="40"/>
      <c r="K52" s="40"/>
      <c r="L52" s="40"/>
      <c r="M52" s="40"/>
      <c r="N52" s="40"/>
      <c r="O52" s="14">
        <f>青森管轄!O52+八戸管轄!H52</f>
        <v>456298</v>
      </c>
    </row>
    <row r="53" spans="1:15" ht="21" customHeight="1" x14ac:dyDescent="0.15">
      <c r="A53" s="118"/>
      <c r="B53" s="165" t="s">
        <v>38</v>
      </c>
      <c r="C53" s="166"/>
      <c r="D53" s="38">
        <f>上北郡!O53-上北郡!D53-上北郡!E53</f>
        <v>175</v>
      </c>
      <c r="E53" s="13">
        <f>三戸郡!O53</f>
        <v>120</v>
      </c>
      <c r="F53" s="13">
        <f t="shared" si="0"/>
        <v>295</v>
      </c>
      <c r="G53" s="62">
        <f>県内10市!K53+県内10市!L53+県内10市!M53</f>
        <v>561</v>
      </c>
      <c r="H53" s="78">
        <f t="shared" si="1"/>
        <v>856</v>
      </c>
      <c r="I53" s="40"/>
      <c r="J53" s="40"/>
      <c r="K53" s="40"/>
      <c r="L53" s="40"/>
      <c r="M53" s="40"/>
      <c r="N53" s="40"/>
      <c r="O53" s="14">
        <f>青森管轄!O53+八戸管轄!H53</f>
        <v>2361</v>
      </c>
    </row>
    <row r="54" spans="1:15" ht="21" customHeight="1" thickBot="1" x14ac:dyDescent="0.2">
      <c r="A54" s="119"/>
      <c r="B54" s="181" t="s">
        <v>39</v>
      </c>
      <c r="C54" s="182"/>
      <c r="D54" s="82" t="s">
        <v>40</v>
      </c>
      <c r="E54" s="51" t="str">
        <f>三戸郡!O54</f>
        <v>-</v>
      </c>
      <c r="F54" s="50" t="s">
        <v>40</v>
      </c>
      <c r="G54" s="24" t="s">
        <v>40</v>
      </c>
      <c r="H54" s="83" t="s">
        <v>40</v>
      </c>
      <c r="I54" s="81"/>
      <c r="J54" s="81"/>
      <c r="K54" s="81"/>
      <c r="L54" s="81"/>
      <c r="M54" s="81"/>
      <c r="N54" s="81"/>
      <c r="O54" s="84" t="s">
        <v>40</v>
      </c>
    </row>
    <row r="55" spans="1:15" ht="21" customHeight="1" thickBot="1" x14ac:dyDescent="0.2">
      <c r="A55" s="153" t="s">
        <v>41</v>
      </c>
      <c r="B55" s="154"/>
      <c r="C55" s="155"/>
      <c r="D55" s="57">
        <f>上北郡!O55-上北郡!D55-上北郡!E55</f>
        <v>31542</v>
      </c>
      <c r="E55" s="34">
        <f>三戸郡!O55</f>
        <v>29571</v>
      </c>
      <c r="F55" s="19">
        <f t="shared" si="0"/>
        <v>61113</v>
      </c>
      <c r="G55" s="19">
        <f>県内10市!K55+県内10市!L55+県内10市!M55</f>
        <v>108907</v>
      </c>
      <c r="H55" s="27">
        <f t="shared" si="1"/>
        <v>170020</v>
      </c>
      <c r="I55" s="47"/>
      <c r="J55" s="47"/>
      <c r="K55" s="47"/>
      <c r="L55" s="47"/>
      <c r="M55" s="47"/>
      <c r="N55" s="47"/>
      <c r="O55" s="10">
        <f>青森管轄!O55+八戸管轄!H55</f>
        <v>458659</v>
      </c>
    </row>
    <row r="56" spans="1:15" ht="23.25" customHeight="1" thickBot="1" x14ac:dyDescent="0.2">
      <c r="A56" s="156" t="s">
        <v>42</v>
      </c>
      <c r="B56" s="157"/>
      <c r="C56" s="158"/>
      <c r="D56" s="54">
        <f>上北郡!O56-上北郡!D56-上北郡!E56</f>
        <v>72647</v>
      </c>
      <c r="E56" s="27">
        <f>三戸郡!O56</f>
        <v>56482</v>
      </c>
      <c r="F56" s="27">
        <f t="shared" si="0"/>
        <v>129129</v>
      </c>
      <c r="G56" s="27">
        <f>県内10市!K56+県内10市!L56+県内10市!M56</f>
        <v>261487</v>
      </c>
      <c r="H56" s="27">
        <f t="shared" si="1"/>
        <v>390616</v>
      </c>
      <c r="I56" s="56"/>
      <c r="J56" s="56"/>
      <c r="K56" s="56"/>
      <c r="L56" s="56"/>
      <c r="M56" s="56"/>
      <c r="N56" s="56"/>
      <c r="O56" s="28">
        <f>青森管轄!O56+八戸管轄!H56</f>
        <v>985107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82232-EDFB-46B8-838B-CA1E14152733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  <c r="F4" s="30"/>
      <c r="G4" s="1" t="s">
        <v>43</v>
      </c>
    </row>
    <row r="5" spans="1:15" ht="15" customHeight="1" x14ac:dyDescent="0.2">
      <c r="A5" s="6"/>
      <c r="B5" s="85" t="s">
        <v>78</v>
      </c>
      <c r="C5" s="86"/>
      <c r="D5" s="87"/>
      <c r="E5" s="88"/>
      <c r="M5" s="89"/>
      <c r="N5" s="89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79</v>
      </c>
      <c r="E7" s="171" t="s">
        <v>80</v>
      </c>
      <c r="F7" s="137" t="s">
        <v>81</v>
      </c>
      <c r="G7" s="137" t="s">
        <v>82</v>
      </c>
      <c r="H7" s="137"/>
      <c r="I7" s="137"/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2"/>
      <c r="F8" s="173"/>
      <c r="G8" s="173"/>
      <c r="H8" s="173"/>
      <c r="I8" s="178"/>
      <c r="J8" s="178"/>
      <c r="K8" s="173"/>
      <c r="L8" s="173"/>
      <c r="M8" s="173"/>
      <c r="N8" s="186"/>
      <c r="O8" s="176"/>
    </row>
    <row r="9" spans="1:15" x14ac:dyDescent="0.15">
      <c r="A9" s="118"/>
      <c r="B9" s="120"/>
      <c r="C9" s="122"/>
      <c r="D9" s="170"/>
      <c r="E9" s="172"/>
      <c r="F9" s="173"/>
      <c r="G9" s="173"/>
      <c r="H9" s="173"/>
      <c r="I9" s="178"/>
      <c r="J9" s="178"/>
      <c r="K9" s="173"/>
      <c r="L9" s="173"/>
      <c r="M9" s="173"/>
      <c r="N9" s="186"/>
      <c r="O9" s="176"/>
    </row>
    <row r="10" spans="1:15" ht="18.75" customHeight="1" thickBot="1" x14ac:dyDescent="0.2">
      <c r="A10" s="119"/>
      <c r="B10" s="121"/>
      <c r="C10" s="123"/>
      <c r="D10" s="197"/>
      <c r="E10" s="198"/>
      <c r="F10" s="174"/>
      <c r="G10" s="174"/>
      <c r="H10" s="174"/>
      <c r="I10" s="179"/>
      <c r="J10" s="179"/>
      <c r="K10" s="174"/>
      <c r="L10" s="174"/>
      <c r="M10" s="174"/>
      <c r="N10" s="187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213</v>
      </c>
      <c r="E11" s="9">
        <v>117</v>
      </c>
      <c r="F11" s="9">
        <v>51</v>
      </c>
      <c r="G11" s="9">
        <v>56</v>
      </c>
      <c r="H11" s="9"/>
      <c r="I11" s="9"/>
      <c r="J11" s="9"/>
      <c r="K11" s="9"/>
      <c r="L11" s="9"/>
      <c r="M11" s="9"/>
      <c r="N11" s="90"/>
      <c r="O11" s="10">
        <f t="shared" ref="O11:O56" si="0">SUM(D11:N11)</f>
        <v>437</v>
      </c>
    </row>
    <row r="12" spans="1:15" ht="21" customHeight="1" x14ac:dyDescent="0.15">
      <c r="A12" s="150"/>
      <c r="B12" s="120"/>
      <c r="C12" s="11" t="s">
        <v>58</v>
      </c>
      <c r="D12" s="12">
        <v>4</v>
      </c>
      <c r="E12" s="13">
        <v>19</v>
      </c>
      <c r="F12" s="13">
        <v>0</v>
      </c>
      <c r="G12" s="13">
        <v>16</v>
      </c>
      <c r="H12" s="13"/>
      <c r="I12" s="13"/>
      <c r="J12" s="13"/>
      <c r="K12" s="13"/>
      <c r="L12" s="13"/>
      <c r="M12" s="13"/>
      <c r="N12" s="39"/>
      <c r="O12" s="14">
        <f t="shared" si="0"/>
        <v>39</v>
      </c>
    </row>
    <row r="13" spans="1:15" ht="21" customHeight="1" x14ac:dyDescent="0.15">
      <c r="A13" s="150"/>
      <c r="B13" s="120"/>
      <c r="C13" s="11" t="s">
        <v>59</v>
      </c>
      <c r="D13" s="12">
        <f>SUM(D11:D12)</f>
        <v>217</v>
      </c>
      <c r="E13" s="13">
        <f>SUM(E11:E12)</f>
        <v>136</v>
      </c>
      <c r="F13" s="13">
        <f>SUM(F11:F12)</f>
        <v>51</v>
      </c>
      <c r="G13" s="13">
        <f>SUM(G11:G12)</f>
        <v>72</v>
      </c>
      <c r="H13" s="13"/>
      <c r="I13" s="13"/>
      <c r="J13" s="13"/>
      <c r="K13" s="13"/>
      <c r="L13" s="13"/>
      <c r="M13" s="13"/>
      <c r="N13" s="39"/>
      <c r="O13" s="14">
        <f t="shared" si="0"/>
        <v>476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497</v>
      </c>
      <c r="E14" s="13">
        <v>160</v>
      </c>
      <c r="F14" s="13">
        <v>81</v>
      </c>
      <c r="G14" s="13">
        <v>123</v>
      </c>
      <c r="H14" s="13"/>
      <c r="I14" s="13"/>
      <c r="J14" s="13"/>
      <c r="K14" s="13"/>
      <c r="L14" s="13"/>
      <c r="M14" s="13"/>
      <c r="N14" s="39"/>
      <c r="O14" s="17">
        <f t="shared" si="0"/>
        <v>861</v>
      </c>
    </row>
    <row r="15" spans="1:15" ht="21" customHeight="1" x14ac:dyDescent="0.15">
      <c r="A15" s="150"/>
      <c r="B15" s="120"/>
      <c r="C15" s="11" t="s">
        <v>58</v>
      </c>
      <c r="D15" s="12">
        <v>2</v>
      </c>
      <c r="E15" s="13">
        <v>0</v>
      </c>
      <c r="F15" s="13">
        <v>0</v>
      </c>
      <c r="G15" s="13">
        <v>0</v>
      </c>
      <c r="H15" s="13"/>
      <c r="I15" s="13"/>
      <c r="J15" s="13"/>
      <c r="K15" s="13"/>
      <c r="L15" s="13"/>
      <c r="M15" s="13"/>
      <c r="N15" s="39"/>
      <c r="O15" s="14">
        <f t="shared" si="0"/>
        <v>2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499</v>
      </c>
      <c r="E16" s="13">
        <f>SUM(E14:E15)</f>
        <v>160</v>
      </c>
      <c r="F16" s="13">
        <f>SUM(F14:F15)</f>
        <v>81</v>
      </c>
      <c r="G16" s="13">
        <f>SUM(G14:G15)</f>
        <v>123</v>
      </c>
      <c r="H16" s="13"/>
      <c r="I16" s="13"/>
      <c r="J16" s="13"/>
      <c r="K16" s="13"/>
      <c r="L16" s="13"/>
      <c r="M16" s="13"/>
      <c r="N16" s="39"/>
      <c r="O16" s="17">
        <f t="shared" si="0"/>
        <v>863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0</v>
      </c>
      <c r="E17" s="13">
        <v>2</v>
      </c>
      <c r="F17" s="13">
        <v>3</v>
      </c>
      <c r="G17" s="13">
        <v>0</v>
      </c>
      <c r="H17" s="13"/>
      <c r="I17" s="13"/>
      <c r="J17" s="13"/>
      <c r="K17" s="13"/>
      <c r="L17" s="13"/>
      <c r="M17" s="13"/>
      <c r="N17" s="39"/>
      <c r="O17" s="14">
        <f t="shared" si="0"/>
        <v>5</v>
      </c>
    </row>
    <row r="18" spans="1:15" ht="21" customHeight="1" x14ac:dyDescent="0.15">
      <c r="A18" s="150"/>
      <c r="B18" s="120"/>
      <c r="C18" s="11" t="s">
        <v>58</v>
      </c>
      <c r="D18" s="12">
        <v>0</v>
      </c>
      <c r="E18" s="13">
        <v>2</v>
      </c>
      <c r="F18" s="13">
        <v>0</v>
      </c>
      <c r="G18" s="13">
        <v>9</v>
      </c>
      <c r="H18" s="13"/>
      <c r="I18" s="13"/>
      <c r="J18" s="13"/>
      <c r="K18" s="13"/>
      <c r="L18" s="13"/>
      <c r="M18" s="13"/>
      <c r="N18" s="39"/>
      <c r="O18" s="17">
        <f t="shared" si="0"/>
        <v>11</v>
      </c>
    </row>
    <row r="19" spans="1:15" ht="21" customHeight="1" x14ac:dyDescent="0.15">
      <c r="A19" s="150"/>
      <c r="B19" s="120"/>
      <c r="C19" s="11" t="s">
        <v>59</v>
      </c>
      <c r="D19" s="12">
        <f>SUM(D17:D18)</f>
        <v>0</v>
      </c>
      <c r="E19" s="12">
        <f>SUM(E17:E18)</f>
        <v>4</v>
      </c>
      <c r="F19" s="12">
        <f>SUM(F17:F18)</f>
        <v>3</v>
      </c>
      <c r="G19" s="12">
        <f>SUM(G17:G18)</f>
        <v>9</v>
      </c>
      <c r="H19" s="12"/>
      <c r="I19" s="12"/>
      <c r="J19" s="12"/>
      <c r="K19" s="12"/>
      <c r="L19" s="12"/>
      <c r="M19" s="12"/>
      <c r="N19" s="91"/>
      <c r="O19" s="14">
        <f t="shared" si="0"/>
        <v>16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>SUM(D11,D14,D17)</f>
        <v>710</v>
      </c>
      <c r="E20" s="12">
        <f>SUM(E11,E14,E17)</f>
        <v>279</v>
      </c>
      <c r="F20" s="12">
        <f t="shared" ref="F20:G21" si="1">SUM(F11,F14,F17)</f>
        <v>135</v>
      </c>
      <c r="G20" s="12">
        <f t="shared" si="1"/>
        <v>179</v>
      </c>
      <c r="H20" s="12"/>
      <c r="I20" s="12"/>
      <c r="J20" s="12"/>
      <c r="K20" s="12"/>
      <c r="L20" s="12"/>
      <c r="M20" s="12"/>
      <c r="N20" s="91"/>
      <c r="O20" s="17">
        <f t="shared" si="0"/>
        <v>1303</v>
      </c>
    </row>
    <row r="21" spans="1:15" ht="21" customHeight="1" x14ac:dyDescent="0.15">
      <c r="A21" s="150"/>
      <c r="B21" s="120"/>
      <c r="C21" s="11" t="s">
        <v>58</v>
      </c>
      <c r="D21" s="12">
        <f>SUM(D12,D15,D18)</f>
        <v>6</v>
      </c>
      <c r="E21" s="12">
        <f>SUM(E12,E15,E18)</f>
        <v>21</v>
      </c>
      <c r="F21" s="12">
        <f t="shared" si="1"/>
        <v>0</v>
      </c>
      <c r="G21" s="12">
        <f t="shared" si="1"/>
        <v>25</v>
      </c>
      <c r="H21" s="12"/>
      <c r="I21" s="12"/>
      <c r="J21" s="12"/>
      <c r="K21" s="12"/>
      <c r="L21" s="12"/>
      <c r="M21" s="12"/>
      <c r="N21" s="91"/>
      <c r="O21" s="14">
        <f t="shared" si="0"/>
        <v>52</v>
      </c>
    </row>
    <row r="22" spans="1:15" ht="21" customHeight="1" thickBot="1" x14ac:dyDescent="0.2">
      <c r="A22" s="151"/>
      <c r="B22" s="121"/>
      <c r="C22" s="15" t="s">
        <v>59</v>
      </c>
      <c r="D22" s="16">
        <f>SUM(D20:D21)</f>
        <v>716</v>
      </c>
      <c r="E22" s="65">
        <f>SUM(E20:E21)</f>
        <v>300</v>
      </c>
      <c r="F22" s="65">
        <f>SUM(F20:F21)</f>
        <v>135</v>
      </c>
      <c r="G22" s="65">
        <f>SUM(G20:G21)</f>
        <v>204</v>
      </c>
      <c r="H22" s="65"/>
      <c r="I22" s="65"/>
      <c r="J22" s="65"/>
      <c r="K22" s="65"/>
      <c r="L22" s="65"/>
      <c r="M22" s="65"/>
      <c r="N22" s="92"/>
      <c r="O22" s="17">
        <f t="shared" si="0"/>
        <v>1355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2</v>
      </c>
      <c r="E23" s="9">
        <v>9</v>
      </c>
      <c r="F23" s="9">
        <v>3</v>
      </c>
      <c r="G23" s="9">
        <v>3</v>
      </c>
      <c r="H23" s="9"/>
      <c r="I23" s="9"/>
      <c r="J23" s="9"/>
      <c r="K23" s="9"/>
      <c r="L23" s="9"/>
      <c r="M23" s="9"/>
      <c r="N23" s="90"/>
      <c r="O23" s="10">
        <f t="shared" si="0"/>
        <v>17</v>
      </c>
    </row>
    <row r="24" spans="1:15" ht="21" customHeight="1" x14ac:dyDescent="0.15">
      <c r="A24" s="150"/>
      <c r="B24" s="120"/>
      <c r="C24" s="11" t="s">
        <v>58</v>
      </c>
      <c r="D24" s="12">
        <v>18</v>
      </c>
      <c r="E24" s="13">
        <v>0</v>
      </c>
      <c r="F24" s="13">
        <v>0</v>
      </c>
      <c r="G24" s="13">
        <v>0</v>
      </c>
      <c r="H24" s="13"/>
      <c r="I24" s="13"/>
      <c r="J24" s="13"/>
      <c r="K24" s="13"/>
      <c r="L24" s="13"/>
      <c r="M24" s="13"/>
      <c r="N24" s="39"/>
      <c r="O24" s="14">
        <f t="shared" si="0"/>
        <v>18</v>
      </c>
    </row>
    <row r="25" spans="1:15" ht="21" customHeight="1" x14ac:dyDescent="0.15">
      <c r="A25" s="150"/>
      <c r="B25" s="120"/>
      <c r="C25" s="11" t="s">
        <v>59</v>
      </c>
      <c r="D25" s="12">
        <f>SUM(D23:D24)</f>
        <v>20</v>
      </c>
      <c r="E25" s="13">
        <f>SUM(E23:E24)</f>
        <v>9</v>
      </c>
      <c r="F25" s="13">
        <f>SUM(F23:F24)</f>
        <v>3</v>
      </c>
      <c r="G25" s="13">
        <f>SUM(G23:G24)</f>
        <v>3</v>
      </c>
      <c r="H25" s="13"/>
      <c r="I25" s="13"/>
      <c r="J25" s="13"/>
      <c r="K25" s="13"/>
      <c r="L25" s="13"/>
      <c r="M25" s="13"/>
      <c r="N25" s="39"/>
      <c r="O25" s="17">
        <f t="shared" si="0"/>
        <v>35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21</v>
      </c>
      <c r="E26" s="13">
        <v>19</v>
      </c>
      <c r="F26" s="13">
        <v>8</v>
      </c>
      <c r="G26" s="13">
        <v>7</v>
      </c>
      <c r="H26" s="13"/>
      <c r="I26" s="13"/>
      <c r="J26" s="13"/>
      <c r="K26" s="13"/>
      <c r="L26" s="13"/>
      <c r="M26" s="13"/>
      <c r="N26" s="39"/>
      <c r="O26" s="14">
        <f t="shared" si="0"/>
        <v>55</v>
      </c>
    </row>
    <row r="27" spans="1:15" ht="21" customHeight="1" x14ac:dyDescent="0.15">
      <c r="A27" s="150"/>
      <c r="B27" s="120"/>
      <c r="C27" s="11" t="s">
        <v>58</v>
      </c>
      <c r="D27" s="12">
        <v>5</v>
      </c>
      <c r="E27" s="13">
        <v>0</v>
      </c>
      <c r="F27" s="13">
        <v>0</v>
      </c>
      <c r="G27" s="13">
        <v>0</v>
      </c>
      <c r="H27" s="13"/>
      <c r="I27" s="13"/>
      <c r="J27" s="13"/>
      <c r="K27" s="13"/>
      <c r="L27" s="13"/>
      <c r="M27" s="13"/>
      <c r="N27" s="39"/>
      <c r="O27" s="17">
        <f t="shared" si="0"/>
        <v>5</v>
      </c>
    </row>
    <row r="28" spans="1:15" ht="21" customHeight="1" x14ac:dyDescent="0.15">
      <c r="A28" s="150"/>
      <c r="B28" s="120"/>
      <c r="C28" s="11" t="s">
        <v>59</v>
      </c>
      <c r="D28" s="12">
        <f>SUM(D26:D27)</f>
        <v>26</v>
      </c>
      <c r="E28" s="13">
        <f>SUM(E26:E27)</f>
        <v>19</v>
      </c>
      <c r="F28" s="13">
        <f>SUM(F26:F27)</f>
        <v>8</v>
      </c>
      <c r="G28" s="13">
        <f>SUM(G26:G27)</f>
        <v>7</v>
      </c>
      <c r="H28" s="13"/>
      <c r="I28" s="13"/>
      <c r="J28" s="13"/>
      <c r="K28" s="13"/>
      <c r="L28" s="13"/>
      <c r="M28" s="13"/>
      <c r="N28" s="39"/>
      <c r="O28" s="14">
        <f t="shared" si="0"/>
        <v>60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>SUM(D23,D26)</f>
        <v>23</v>
      </c>
      <c r="E29" s="12">
        <f>SUM(E23,E26)</f>
        <v>28</v>
      </c>
      <c r="F29" s="12">
        <f t="shared" ref="F29:G30" si="2">SUM(F23,F26)</f>
        <v>11</v>
      </c>
      <c r="G29" s="12">
        <f t="shared" si="2"/>
        <v>10</v>
      </c>
      <c r="H29" s="12"/>
      <c r="I29" s="12"/>
      <c r="J29" s="12"/>
      <c r="K29" s="12"/>
      <c r="L29" s="12"/>
      <c r="M29" s="12"/>
      <c r="N29" s="91"/>
      <c r="O29" s="17">
        <f t="shared" si="0"/>
        <v>72</v>
      </c>
    </row>
    <row r="30" spans="1:15" ht="21" customHeight="1" x14ac:dyDescent="0.15">
      <c r="A30" s="150"/>
      <c r="B30" s="120"/>
      <c r="C30" s="11" t="s">
        <v>58</v>
      </c>
      <c r="D30" s="12">
        <f>SUM(D24,D27)</f>
        <v>23</v>
      </c>
      <c r="E30" s="12">
        <f>SUM(E24,E27)</f>
        <v>0</v>
      </c>
      <c r="F30" s="12">
        <f t="shared" si="2"/>
        <v>0</v>
      </c>
      <c r="G30" s="12">
        <f t="shared" si="2"/>
        <v>0</v>
      </c>
      <c r="H30" s="12"/>
      <c r="I30" s="12"/>
      <c r="J30" s="12"/>
      <c r="K30" s="12"/>
      <c r="L30" s="12"/>
      <c r="M30" s="12"/>
      <c r="N30" s="91"/>
      <c r="O30" s="14">
        <f t="shared" si="0"/>
        <v>23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46</v>
      </c>
      <c r="E31" s="12">
        <f>SUM(E29:E30)</f>
        <v>28</v>
      </c>
      <c r="F31" s="12">
        <f t="shared" ref="F31:G31" si="3">SUM(F29:F30)</f>
        <v>11</v>
      </c>
      <c r="G31" s="12">
        <f t="shared" si="3"/>
        <v>10</v>
      </c>
      <c r="H31" s="12"/>
      <c r="I31" s="12"/>
      <c r="J31" s="12"/>
      <c r="K31" s="12"/>
      <c r="L31" s="12"/>
      <c r="M31" s="12"/>
      <c r="N31" s="91"/>
      <c r="O31" s="17">
        <f t="shared" si="0"/>
        <v>95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1480</v>
      </c>
      <c r="E32" s="9">
        <v>632</v>
      </c>
      <c r="F32" s="9">
        <v>270</v>
      </c>
      <c r="G32" s="9">
        <v>334</v>
      </c>
      <c r="H32" s="9"/>
      <c r="I32" s="9"/>
      <c r="J32" s="9"/>
      <c r="K32" s="9"/>
      <c r="L32" s="9"/>
      <c r="M32" s="9"/>
      <c r="N32" s="90"/>
      <c r="O32" s="10">
        <f t="shared" si="0"/>
        <v>2716</v>
      </c>
    </row>
    <row r="33" spans="1:15" ht="21" customHeight="1" x14ac:dyDescent="0.15">
      <c r="A33" s="150"/>
      <c r="B33" s="120"/>
      <c r="C33" s="11" t="s">
        <v>58</v>
      </c>
      <c r="D33" s="12">
        <v>8</v>
      </c>
      <c r="E33" s="13">
        <v>0</v>
      </c>
      <c r="F33" s="13">
        <v>6</v>
      </c>
      <c r="G33" s="13">
        <v>0</v>
      </c>
      <c r="H33" s="13"/>
      <c r="I33" s="13"/>
      <c r="J33" s="13"/>
      <c r="K33" s="13"/>
      <c r="L33" s="13"/>
      <c r="M33" s="13"/>
      <c r="N33" s="39"/>
      <c r="O33" s="14">
        <f t="shared" si="0"/>
        <v>14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1488</v>
      </c>
      <c r="E34" s="13">
        <f>SUM(E32:E33)</f>
        <v>632</v>
      </c>
      <c r="F34" s="13">
        <f>SUM(F32:F33)</f>
        <v>276</v>
      </c>
      <c r="G34" s="13">
        <f>SUM(G32:G33)</f>
        <v>334</v>
      </c>
      <c r="H34" s="13"/>
      <c r="I34" s="13"/>
      <c r="J34" s="13"/>
      <c r="K34" s="13"/>
      <c r="L34" s="13"/>
      <c r="M34" s="13"/>
      <c r="N34" s="39"/>
      <c r="O34" s="17">
        <f t="shared" si="0"/>
        <v>2730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1479</v>
      </c>
      <c r="E35" s="13">
        <v>703</v>
      </c>
      <c r="F35" s="13">
        <v>345</v>
      </c>
      <c r="G35" s="13">
        <v>376</v>
      </c>
      <c r="H35" s="13"/>
      <c r="I35" s="13"/>
      <c r="J35" s="13"/>
      <c r="K35" s="13"/>
      <c r="L35" s="13"/>
      <c r="M35" s="13"/>
      <c r="N35" s="39"/>
      <c r="O35" s="14">
        <f t="shared" si="0"/>
        <v>2903</v>
      </c>
    </row>
    <row r="36" spans="1:15" ht="21" customHeight="1" x14ac:dyDescent="0.15">
      <c r="A36" s="150"/>
      <c r="B36" s="120"/>
      <c r="C36" s="11" t="s">
        <v>58</v>
      </c>
      <c r="D36" s="12">
        <v>0</v>
      </c>
      <c r="E36" s="13">
        <v>2</v>
      </c>
      <c r="F36" s="13">
        <v>2</v>
      </c>
      <c r="G36" s="13">
        <v>1</v>
      </c>
      <c r="H36" s="13"/>
      <c r="I36" s="13"/>
      <c r="J36" s="13"/>
      <c r="K36" s="13"/>
      <c r="L36" s="13"/>
      <c r="M36" s="13"/>
      <c r="N36" s="39"/>
      <c r="O36" s="17">
        <f t="shared" si="0"/>
        <v>5</v>
      </c>
    </row>
    <row r="37" spans="1:15" ht="21" customHeight="1" x14ac:dyDescent="0.15">
      <c r="A37" s="150"/>
      <c r="B37" s="120"/>
      <c r="C37" s="11" t="s">
        <v>59</v>
      </c>
      <c r="D37" s="12">
        <f>SUM(D35:D36)</f>
        <v>1479</v>
      </c>
      <c r="E37" s="13">
        <f>SUM(E35:E36)</f>
        <v>705</v>
      </c>
      <c r="F37" s="13">
        <f>SUM(F35:F36)</f>
        <v>347</v>
      </c>
      <c r="G37" s="13">
        <f>SUM(G35:G36)</f>
        <v>377</v>
      </c>
      <c r="H37" s="13"/>
      <c r="I37" s="13"/>
      <c r="J37" s="13"/>
      <c r="K37" s="13"/>
      <c r="L37" s="13"/>
      <c r="M37" s="13"/>
      <c r="N37" s="39"/>
      <c r="O37" s="14">
        <f t="shared" si="0"/>
        <v>2908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>SUM(D32,D35)</f>
        <v>2959</v>
      </c>
      <c r="E38" s="12">
        <f t="shared" ref="E38:G39" si="4">SUM(E32,E35)</f>
        <v>1335</v>
      </c>
      <c r="F38" s="12">
        <f t="shared" si="4"/>
        <v>615</v>
      </c>
      <c r="G38" s="12">
        <f t="shared" si="4"/>
        <v>710</v>
      </c>
      <c r="H38" s="12"/>
      <c r="I38" s="12"/>
      <c r="J38" s="12"/>
      <c r="K38" s="12"/>
      <c r="L38" s="12"/>
      <c r="M38" s="12"/>
      <c r="N38" s="91"/>
      <c r="O38" s="17">
        <f t="shared" si="0"/>
        <v>5619</v>
      </c>
    </row>
    <row r="39" spans="1:15" ht="21" customHeight="1" x14ac:dyDescent="0.15">
      <c r="A39" s="150"/>
      <c r="B39" s="120"/>
      <c r="C39" s="11" t="s">
        <v>58</v>
      </c>
      <c r="D39" s="12">
        <f>SUM(D33,D36)</f>
        <v>8</v>
      </c>
      <c r="E39" s="12">
        <f t="shared" si="4"/>
        <v>2</v>
      </c>
      <c r="F39" s="12">
        <f t="shared" si="4"/>
        <v>8</v>
      </c>
      <c r="G39" s="12">
        <f t="shared" si="4"/>
        <v>1</v>
      </c>
      <c r="H39" s="12"/>
      <c r="I39" s="12"/>
      <c r="J39" s="12"/>
      <c r="K39" s="12"/>
      <c r="L39" s="12"/>
      <c r="M39" s="12"/>
      <c r="N39" s="91"/>
      <c r="O39" s="14">
        <f t="shared" si="0"/>
        <v>19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2967</v>
      </c>
      <c r="E40" s="12">
        <f>SUM(E38:E39)</f>
        <v>1337</v>
      </c>
      <c r="F40" s="12">
        <f t="shared" ref="F40:G40" si="5">SUM(F38:F39)</f>
        <v>623</v>
      </c>
      <c r="G40" s="12">
        <f t="shared" si="5"/>
        <v>711</v>
      </c>
      <c r="H40" s="12"/>
      <c r="I40" s="12"/>
      <c r="J40" s="12"/>
      <c r="K40" s="12"/>
      <c r="L40" s="12"/>
      <c r="M40" s="12"/>
      <c r="N40" s="91"/>
      <c r="O40" s="17">
        <f t="shared" si="0"/>
        <v>5638</v>
      </c>
    </row>
    <row r="41" spans="1:15" ht="21" customHeight="1" x14ac:dyDescent="0.15">
      <c r="A41" s="143" t="s">
        <v>63</v>
      </c>
      <c r="B41" s="144"/>
      <c r="C41" s="7" t="s">
        <v>57</v>
      </c>
      <c r="D41" s="8">
        <v>124</v>
      </c>
      <c r="E41" s="9">
        <v>98</v>
      </c>
      <c r="F41" s="9">
        <v>44</v>
      </c>
      <c r="G41" s="9">
        <v>30</v>
      </c>
      <c r="H41" s="9"/>
      <c r="I41" s="9"/>
      <c r="J41" s="9"/>
      <c r="K41" s="9"/>
      <c r="L41" s="9"/>
      <c r="M41" s="9"/>
      <c r="N41" s="90"/>
      <c r="O41" s="10">
        <f t="shared" si="0"/>
        <v>296</v>
      </c>
    </row>
    <row r="42" spans="1:15" ht="21" customHeight="1" x14ac:dyDescent="0.15">
      <c r="A42" s="145"/>
      <c r="B42" s="146"/>
      <c r="C42" s="11" t="s">
        <v>58</v>
      </c>
      <c r="D42" s="12">
        <v>6</v>
      </c>
      <c r="E42" s="13">
        <v>5</v>
      </c>
      <c r="F42" s="13">
        <v>3</v>
      </c>
      <c r="G42" s="13">
        <v>4</v>
      </c>
      <c r="H42" s="13"/>
      <c r="I42" s="13"/>
      <c r="J42" s="13"/>
      <c r="K42" s="13"/>
      <c r="L42" s="13"/>
      <c r="M42" s="13"/>
      <c r="N42" s="39"/>
      <c r="O42" s="14">
        <f t="shared" si="0"/>
        <v>18</v>
      </c>
    </row>
    <row r="43" spans="1:15" ht="21" customHeight="1" thickBot="1" x14ac:dyDescent="0.2">
      <c r="A43" s="147"/>
      <c r="B43" s="148"/>
      <c r="C43" s="15" t="s">
        <v>59</v>
      </c>
      <c r="D43" s="16">
        <f>SUM(D41:D42)</f>
        <v>130</v>
      </c>
      <c r="E43" s="65">
        <f>SUM(E41:E42)</f>
        <v>103</v>
      </c>
      <c r="F43" s="65">
        <f>SUM(F41:F42)</f>
        <v>47</v>
      </c>
      <c r="G43" s="65">
        <f>SUM(G41:G42)</f>
        <v>34</v>
      </c>
      <c r="H43" s="65"/>
      <c r="I43" s="65"/>
      <c r="J43" s="65"/>
      <c r="K43" s="65"/>
      <c r="L43" s="65"/>
      <c r="M43" s="65"/>
      <c r="N43" s="92"/>
      <c r="O43" s="17">
        <f t="shared" si="0"/>
        <v>314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92</v>
      </c>
      <c r="E44" s="9">
        <v>62</v>
      </c>
      <c r="F44" s="9">
        <v>19</v>
      </c>
      <c r="G44" s="9">
        <v>28</v>
      </c>
      <c r="H44" s="9"/>
      <c r="I44" s="9"/>
      <c r="J44" s="9"/>
      <c r="K44" s="9"/>
      <c r="L44" s="9"/>
      <c r="M44" s="9"/>
      <c r="N44" s="90"/>
      <c r="O44" s="10">
        <f t="shared" si="0"/>
        <v>201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92</v>
      </c>
      <c r="E46" s="65">
        <f>SUM(E44:E45)</f>
        <v>62</v>
      </c>
      <c r="F46" s="65">
        <f>SUM(F44:F45)</f>
        <v>19</v>
      </c>
      <c r="G46" s="65">
        <f>SUM(G44:G45)</f>
        <v>28</v>
      </c>
      <c r="H46" s="65"/>
      <c r="I46" s="65"/>
      <c r="J46" s="65"/>
      <c r="K46" s="65"/>
      <c r="L46" s="65"/>
      <c r="M46" s="65"/>
      <c r="N46" s="92"/>
      <c r="O46" s="17">
        <f t="shared" si="0"/>
        <v>201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3951</v>
      </c>
      <c r="E47" s="19">
        <f>SUM(E22,E31,E40,E43,E46)</f>
        <v>1830</v>
      </c>
      <c r="F47" s="19">
        <f t="shared" ref="F47:G47" si="6">SUM(F22,F31,F40,F43,F46)</f>
        <v>835</v>
      </c>
      <c r="G47" s="19">
        <f t="shared" si="6"/>
        <v>987</v>
      </c>
      <c r="H47" s="19"/>
      <c r="I47" s="19"/>
      <c r="J47" s="19"/>
      <c r="K47" s="19"/>
      <c r="L47" s="19"/>
      <c r="M47" s="19"/>
      <c r="N47" s="93"/>
      <c r="O47" s="10">
        <f t="shared" si="0"/>
        <v>7603</v>
      </c>
    </row>
    <row r="48" spans="1:15" ht="21" customHeight="1" thickBot="1" x14ac:dyDescent="0.2">
      <c r="A48" s="159" t="s">
        <v>32</v>
      </c>
      <c r="B48" s="160"/>
      <c r="C48" s="161"/>
      <c r="D48" s="18">
        <v>118</v>
      </c>
      <c r="E48" s="19">
        <v>29</v>
      </c>
      <c r="F48" s="19">
        <v>15</v>
      </c>
      <c r="G48" s="19">
        <v>36</v>
      </c>
      <c r="H48" s="19"/>
      <c r="I48" s="19"/>
      <c r="J48" s="19"/>
      <c r="K48" s="19"/>
      <c r="L48" s="19"/>
      <c r="M48" s="19"/>
      <c r="N48" s="93"/>
      <c r="O48" s="10">
        <f t="shared" si="0"/>
        <v>198</v>
      </c>
    </row>
    <row r="49" spans="1:15" ht="21" customHeight="1" thickBot="1" x14ac:dyDescent="0.2">
      <c r="A49" s="159" t="s">
        <v>66</v>
      </c>
      <c r="B49" s="160"/>
      <c r="C49" s="161"/>
      <c r="D49" s="18">
        <f>SUM(D47:D48)</f>
        <v>4069</v>
      </c>
      <c r="E49" s="19">
        <f>SUM(E47:E48)</f>
        <v>1859</v>
      </c>
      <c r="F49" s="19">
        <f>SUM(F47:F48)</f>
        <v>850</v>
      </c>
      <c r="G49" s="19">
        <f>SUM(G47:G48)</f>
        <v>1023</v>
      </c>
      <c r="H49" s="19"/>
      <c r="I49" s="19"/>
      <c r="J49" s="19"/>
      <c r="K49" s="19"/>
      <c r="L49" s="19"/>
      <c r="M49" s="19"/>
      <c r="N49" s="93"/>
      <c r="O49" s="10">
        <f t="shared" si="0"/>
        <v>7801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2342</v>
      </c>
      <c r="E50" s="22">
        <v>1232</v>
      </c>
      <c r="F50" s="22">
        <v>538</v>
      </c>
      <c r="G50" s="22">
        <v>656</v>
      </c>
      <c r="H50" s="22"/>
      <c r="I50" s="22"/>
      <c r="J50" s="22"/>
      <c r="K50" s="22"/>
      <c r="L50" s="22"/>
      <c r="M50" s="22"/>
      <c r="N50" s="94"/>
      <c r="O50" s="10">
        <f t="shared" si="0"/>
        <v>4768</v>
      </c>
    </row>
    <row r="51" spans="1:15" ht="21" customHeight="1" x14ac:dyDescent="0.15">
      <c r="A51" s="118"/>
      <c r="B51" s="146"/>
      <c r="C51" s="11" t="s">
        <v>69</v>
      </c>
      <c r="D51" s="12">
        <v>1353</v>
      </c>
      <c r="E51" s="13">
        <v>632</v>
      </c>
      <c r="F51" s="13">
        <v>315</v>
      </c>
      <c r="G51" s="13">
        <v>463</v>
      </c>
      <c r="H51" s="13"/>
      <c r="I51" s="13"/>
      <c r="J51" s="13"/>
      <c r="K51" s="13"/>
      <c r="L51" s="13"/>
      <c r="M51" s="13"/>
      <c r="N51" s="39"/>
      <c r="O51" s="14">
        <f t="shared" si="0"/>
        <v>2763</v>
      </c>
    </row>
    <row r="52" spans="1:15" ht="21" customHeight="1" x14ac:dyDescent="0.15">
      <c r="A52" s="118"/>
      <c r="B52" s="146"/>
      <c r="C52" s="11" t="s">
        <v>59</v>
      </c>
      <c r="D52" s="12">
        <f>SUM(D50:D51)</f>
        <v>3695</v>
      </c>
      <c r="E52" s="13">
        <f>SUM(E50:E51)</f>
        <v>1864</v>
      </c>
      <c r="F52" s="13">
        <f>SUM(F50:F51)</f>
        <v>853</v>
      </c>
      <c r="G52" s="13">
        <f>SUM(G50:G51)</f>
        <v>1119</v>
      </c>
      <c r="H52" s="13"/>
      <c r="I52" s="13"/>
      <c r="J52" s="13"/>
      <c r="K52" s="13"/>
      <c r="L52" s="13"/>
      <c r="M52" s="13"/>
      <c r="N52" s="39"/>
      <c r="O52" s="17">
        <f t="shared" si="0"/>
        <v>7531</v>
      </c>
    </row>
    <row r="53" spans="1:15" ht="21" customHeight="1" x14ac:dyDescent="0.15">
      <c r="A53" s="118"/>
      <c r="B53" s="165" t="s">
        <v>38</v>
      </c>
      <c r="C53" s="166"/>
      <c r="D53" s="12">
        <v>24</v>
      </c>
      <c r="E53" s="13">
        <v>14</v>
      </c>
      <c r="F53" s="13">
        <v>8</v>
      </c>
      <c r="G53" s="13">
        <v>5</v>
      </c>
      <c r="H53" s="13"/>
      <c r="I53" s="13"/>
      <c r="J53" s="13"/>
      <c r="K53" s="13"/>
      <c r="L53" s="13"/>
      <c r="M53" s="13"/>
      <c r="N53" s="39"/>
      <c r="O53" s="14">
        <f t="shared" si="0"/>
        <v>51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24" t="s">
        <v>40</v>
      </c>
      <c r="H54" s="62"/>
      <c r="I54" s="62"/>
      <c r="J54" s="62"/>
      <c r="K54" s="62"/>
      <c r="L54" s="62"/>
      <c r="M54" s="62"/>
      <c r="N54" s="95"/>
      <c r="O54" s="84" t="s">
        <v>40</v>
      </c>
    </row>
    <row r="55" spans="1:15" ht="21" customHeight="1" thickBot="1" x14ac:dyDescent="0.2">
      <c r="A55" s="153" t="s">
        <v>41</v>
      </c>
      <c r="B55" s="154"/>
      <c r="C55" s="155"/>
      <c r="D55" s="18">
        <f>SUM(D52:D54)</f>
        <v>3719</v>
      </c>
      <c r="E55" s="19">
        <f>SUM(E52:E54)</f>
        <v>1878</v>
      </c>
      <c r="F55" s="19">
        <f>SUM(F52:F54)</f>
        <v>861</v>
      </c>
      <c r="G55" s="19">
        <f>SUM(G52:G54)</f>
        <v>1124</v>
      </c>
      <c r="H55" s="19"/>
      <c r="I55" s="19"/>
      <c r="J55" s="19"/>
      <c r="K55" s="19"/>
      <c r="L55" s="19"/>
      <c r="M55" s="19"/>
      <c r="N55" s="93"/>
      <c r="O55" s="10">
        <f t="shared" si="0"/>
        <v>7582</v>
      </c>
    </row>
    <row r="56" spans="1:15" ht="23.25" customHeight="1" thickBot="1" x14ac:dyDescent="0.2">
      <c r="A56" s="156" t="s">
        <v>42</v>
      </c>
      <c r="B56" s="157"/>
      <c r="C56" s="158"/>
      <c r="D56" s="26">
        <f>SUM(D49,D55)</f>
        <v>7788</v>
      </c>
      <c r="E56" s="26">
        <f>SUM(E49,E55)</f>
        <v>3737</v>
      </c>
      <c r="F56" s="26">
        <f t="shared" ref="F56:G56" si="7">SUM(F49,F55)</f>
        <v>1711</v>
      </c>
      <c r="G56" s="26">
        <f t="shared" si="7"/>
        <v>2147</v>
      </c>
      <c r="H56" s="27"/>
      <c r="I56" s="27"/>
      <c r="J56" s="27"/>
      <c r="K56" s="27"/>
      <c r="L56" s="27"/>
      <c r="M56" s="27"/>
      <c r="N56" s="55"/>
      <c r="O56" s="28">
        <f t="shared" si="0"/>
        <v>15383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2BE9-0C6E-40CF-B974-9F477C263C98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</row>
    <row r="5" spans="1:15" ht="15" customHeight="1" x14ac:dyDescent="0.2">
      <c r="A5" s="6"/>
      <c r="B5" s="85" t="s">
        <v>83</v>
      </c>
      <c r="C5" s="86"/>
      <c r="D5" s="85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84</v>
      </c>
      <c r="E7" s="137" t="s">
        <v>85</v>
      </c>
      <c r="F7" s="137"/>
      <c r="G7" s="137"/>
      <c r="H7" s="137"/>
      <c r="I7" s="137"/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3"/>
      <c r="F8" s="173"/>
      <c r="G8" s="173"/>
      <c r="H8" s="173"/>
      <c r="I8" s="178"/>
      <c r="J8" s="178"/>
      <c r="K8" s="173"/>
      <c r="L8" s="173"/>
      <c r="M8" s="173"/>
      <c r="N8" s="186"/>
      <c r="O8" s="176"/>
    </row>
    <row r="9" spans="1:15" x14ac:dyDescent="0.15">
      <c r="A9" s="118"/>
      <c r="B9" s="120"/>
      <c r="C9" s="122"/>
      <c r="D9" s="170"/>
      <c r="E9" s="173"/>
      <c r="F9" s="173"/>
      <c r="G9" s="173"/>
      <c r="H9" s="173"/>
      <c r="I9" s="178"/>
      <c r="J9" s="178"/>
      <c r="K9" s="173"/>
      <c r="L9" s="173"/>
      <c r="M9" s="173"/>
      <c r="N9" s="186"/>
      <c r="O9" s="176"/>
    </row>
    <row r="10" spans="1:15" ht="18.75" customHeight="1" thickBot="1" x14ac:dyDescent="0.2">
      <c r="A10" s="119"/>
      <c r="B10" s="121"/>
      <c r="C10" s="123"/>
      <c r="D10" s="197"/>
      <c r="E10" s="174"/>
      <c r="F10" s="174"/>
      <c r="G10" s="174"/>
      <c r="H10" s="174"/>
      <c r="I10" s="179"/>
      <c r="J10" s="179"/>
      <c r="K10" s="174"/>
      <c r="L10" s="174"/>
      <c r="M10" s="174"/>
      <c r="N10" s="187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201</v>
      </c>
      <c r="E11" s="9">
        <v>238</v>
      </c>
      <c r="F11" s="9"/>
      <c r="G11" s="9"/>
      <c r="H11" s="9"/>
      <c r="I11" s="9"/>
      <c r="J11" s="9"/>
      <c r="K11" s="9"/>
      <c r="L11" s="9"/>
      <c r="M11" s="90"/>
      <c r="N11" s="90"/>
      <c r="O11" s="37">
        <f t="shared" ref="O11:O56" si="0">SUM(D11:N11)</f>
        <v>439</v>
      </c>
    </row>
    <row r="12" spans="1:15" ht="21" customHeight="1" x14ac:dyDescent="0.15">
      <c r="A12" s="150"/>
      <c r="B12" s="120"/>
      <c r="C12" s="11" t="s">
        <v>58</v>
      </c>
      <c r="D12" s="12">
        <v>31</v>
      </c>
      <c r="E12" s="13">
        <v>10</v>
      </c>
      <c r="F12" s="13"/>
      <c r="G12" s="13"/>
      <c r="H12" s="13"/>
      <c r="I12" s="13"/>
      <c r="J12" s="13"/>
      <c r="K12" s="13"/>
      <c r="L12" s="13"/>
      <c r="M12" s="39"/>
      <c r="N12" s="96"/>
      <c r="O12" s="14">
        <f t="shared" si="0"/>
        <v>41</v>
      </c>
    </row>
    <row r="13" spans="1:15" ht="21" customHeight="1" x14ac:dyDescent="0.15">
      <c r="A13" s="150"/>
      <c r="B13" s="120"/>
      <c r="C13" s="11" t="s">
        <v>59</v>
      </c>
      <c r="D13" s="12">
        <f>SUM(D11:D12)</f>
        <v>232</v>
      </c>
      <c r="E13" s="13">
        <f>SUM(E11:E12)</f>
        <v>248</v>
      </c>
      <c r="F13" s="13"/>
      <c r="G13" s="13"/>
      <c r="H13" s="13"/>
      <c r="I13" s="13"/>
      <c r="J13" s="13"/>
      <c r="K13" s="13"/>
      <c r="L13" s="13"/>
      <c r="M13" s="39"/>
      <c r="N13" s="96"/>
      <c r="O13" s="14">
        <f t="shared" si="0"/>
        <v>480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323</v>
      </c>
      <c r="E14" s="13">
        <v>189</v>
      </c>
      <c r="F14" s="13"/>
      <c r="G14" s="13"/>
      <c r="H14" s="13"/>
      <c r="I14" s="13"/>
      <c r="J14" s="13"/>
      <c r="K14" s="13"/>
      <c r="L14" s="13"/>
      <c r="M14" s="39"/>
      <c r="N14" s="96"/>
      <c r="O14" s="14">
        <f t="shared" si="0"/>
        <v>512</v>
      </c>
    </row>
    <row r="15" spans="1:15" ht="21" customHeight="1" x14ac:dyDescent="0.15">
      <c r="A15" s="150"/>
      <c r="B15" s="120"/>
      <c r="C15" s="11" t="s">
        <v>58</v>
      </c>
      <c r="D15" s="12">
        <v>5</v>
      </c>
      <c r="E15" s="13">
        <v>1</v>
      </c>
      <c r="F15" s="13"/>
      <c r="G15" s="13"/>
      <c r="H15" s="13"/>
      <c r="I15" s="13"/>
      <c r="J15" s="13"/>
      <c r="K15" s="13"/>
      <c r="L15" s="13"/>
      <c r="M15" s="39"/>
      <c r="N15" s="96"/>
      <c r="O15" s="14">
        <f t="shared" si="0"/>
        <v>6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328</v>
      </c>
      <c r="E16" s="13">
        <f>SUM(E14:E15)</f>
        <v>190</v>
      </c>
      <c r="F16" s="13"/>
      <c r="G16" s="13"/>
      <c r="H16" s="13"/>
      <c r="I16" s="13"/>
      <c r="J16" s="13"/>
      <c r="K16" s="13"/>
      <c r="L16" s="13"/>
      <c r="M16" s="39"/>
      <c r="N16" s="96"/>
      <c r="O16" s="14">
        <f t="shared" si="0"/>
        <v>518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1</v>
      </c>
      <c r="E17" s="13">
        <v>1</v>
      </c>
      <c r="F17" s="13"/>
      <c r="G17" s="13"/>
      <c r="H17" s="13"/>
      <c r="I17" s="13"/>
      <c r="J17" s="13"/>
      <c r="K17" s="13"/>
      <c r="L17" s="13"/>
      <c r="M17" s="39"/>
      <c r="N17" s="96"/>
      <c r="O17" s="14">
        <f t="shared" si="0"/>
        <v>2</v>
      </c>
    </row>
    <row r="18" spans="1:15" ht="21" customHeight="1" x14ac:dyDescent="0.15">
      <c r="A18" s="150"/>
      <c r="B18" s="120"/>
      <c r="C18" s="11" t="s">
        <v>58</v>
      </c>
      <c r="D18" s="12">
        <v>1</v>
      </c>
      <c r="E18" s="13">
        <v>0</v>
      </c>
      <c r="F18" s="13"/>
      <c r="G18" s="13"/>
      <c r="H18" s="13"/>
      <c r="I18" s="13"/>
      <c r="J18" s="13"/>
      <c r="K18" s="13"/>
      <c r="L18" s="13"/>
      <c r="M18" s="39"/>
      <c r="N18" s="96"/>
      <c r="O18" s="14">
        <f t="shared" si="0"/>
        <v>1</v>
      </c>
    </row>
    <row r="19" spans="1:15" ht="21" customHeight="1" x14ac:dyDescent="0.15">
      <c r="A19" s="150"/>
      <c r="B19" s="120"/>
      <c r="C19" s="11" t="s">
        <v>59</v>
      </c>
      <c r="D19" s="12">
        <f>SUM(D17:D18)</f>
        <v>2</v>
      </c>
      <c r="E19" s="13">
        <f>SUM(E17:E18)</f>
        <v>1</v>
      </c>
      <c r="F19" s="13"/>
      <c r="G19" s="13"/>
      <c r="H19" s="13"/>
      <c r="I19" s="13"/>
      <c r="J19" s="13"/>
      <c r="K19" s="13"/>
      <c r="L19" s="13"/>
      <c r="M19" s="39"/>
      <c r="N19" s="96"/>
      <c r="O19" s="14">
        <f t="shared" si="0"/>
        <v>3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>SUM(D11,D14,D17)</f>
        <v>525</v>
      </c>
      <c r="E20" s="12">
        <f>SUM(E11,E14,E17)</f>
        <v>428</v>
      </c>
      <c r="F20" s="12"/>
      <c r="G20" s="12"/>
      <c r="H20" s="12"/>
      <c r="I20" s="12"/>
      <c r="J20" s="12"/>
      <c r="K20" s="12"/>
      <c r="L20" s="12"/>
      <c r="M20" s="91"/>
      <c r="N20" s="96"/>
      <c r="O20" s="14">
        <f t="shared" si="0"/>
        <v>953</v>
      </c>
    </row>
    <row r="21" spans="1:15" ht="21" customHeight="1" x14ac:dyDescent="0.15">
      <c r="A21" s="150"/>
      <c r="B21" s="120"/>
      <c r="C21" s="11" t="s">
        <v>58</v>
      </c>
      <c r="D21" s="12">
        <f>SUM(D12,D15,D18)</f>
        <v>37</v>
      </c>
      <c r="E21" s="12">
        <f>SUM(E12,E15,E18)</f>
        <v>11</v>
      </c>
      <c r="F21" s="12"/>
      <c r="G21" s="12"/>
      <c r="H21" s="12"/>
      <c r="I21" s="12"/>
      <c r="J21" s="12"/>
      <c r="K21" s="12"/>
      <c r="L21" s="12"/>
      <c r="M21" s="91"/>
      <c r="N21" s="96"/>
      <c r="O21" s="14">
        <f t="shared" si="0"/>
        <v>48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562</v>
      </c>
      <c r="E22" s="12">
        <f>SUM(E20:E21)</f>
        <v>439</v>
      </c>
      <c r="F22" s="12"/>
      <c r="G22" s="12"/>
      <c r="H22" s="12"/>
      <c r="I22" s="12"/>
      <c r="J22" s="12"/>
      <c r="K22" s="12"/>
      <c r="L22" s="12"/>
      <c r="M22" s="91"/>
      <c r="N22" s="96"/>
      <c r="O22" s="14">
        <f t="shared" si="0"/>
        <v>1001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1</v>
      </c>
      <c r="E23" s="9">
        <v>7</v>
      </c>
      <c r="F23" s="9"/>
      <c r="G23" s="9"/>
      <c r="H23" s="9"/>
      <c r="I23" s="9"/>
      <c r="J23" s="9"/>
      <c r="K23" s="9"/>
      <c r="L23" s="9"/>
      <c r="M23" s="90"/>
      <c r="N23" s="97"/>
      <c r="O23" s="37">
        <f t="shared" si="0"/>
        <v>8</v>
      </c>
    </row>
    <row r="24" spans="1:15" ht="21" customHeight="1" x14ac:dyDescent="0.15">
      <c r="A24" s="150"/>
      <c r="B24" s="120"/>
      <c r="C24" s="11" t="s">
        <v>58</v>
      </c>
      <c r="D24" s="12">
        <v>27</v>
      </c>
      <c r="E24" s="13">
        <v>0</v>
      </c>
      <c r="F24" s="13"/>
      <c r="G24" s="13"/>
      <c r="H24" s="13"/>
      <c r="I24" s="13"/>
      <c r="J24" s="13"/>
      <c r="K24" s="13"/>
      <c r="L24" s="13"/>
      <c r="M24" s="39"/>
      <c r="N24" s="96"/>
      <c r="O24" s="14">
        <f t="shared" si="0"/>
        <v>27</v>
      </c>
    </row>
    <row r="25" spans="1:15" ht="21" customHeight="1" x14ac:dyDescent="0.15">
      <c r="A25" s="150"/>
      <c r="B25" s="120"/>
      <c r="C25" s="11" t="s">
        <v>59</v>
      </c>
      <c r="D25" s="12">
        <f>SUM(D23:D24)</f>
        <v>28</v>
      </c>
      <c r="E25" s="13">
        <f>SUM(E23:E24)</f>
        <v>7</v>
      </c>
      <c r="F25" s="13"/>
      <c r="G25" s="13"/>
      <c r="H25" s="13"/>
      <c r="I25" s="13"/>
      <c r="J25" s="13"/>
      <c r="K25" s="13"/>
      <c r="L25" s="13"/>
      <c r="M25" s="39"/>
      <c r="N25" s="96"/>
      <c r="O25" s="14">
        <f t="shared" si="0"/>
        <v>35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17</v>
      </c>
      <c r="E26" s="13">
        <v>35</v>
      </c>
      <c r="F26" s="13"/>
      <c r="G26" s="13"/>
      <c r="H26" s="13"/>
      <c r="I26" s="13"/>
      <c r="J26" s="13"/>
      <c r="K26" s="13"/>
      <c r="L26" s="13"/>
      <c r="M26" s="39"/>
      <c r="N26" s="96"/>
      <c r="O26" s="14">
        <f t="shared" si="0"/>
        <v>52</v>
      </c>
    </row>
    <row r="27" spans="1:15" ht="21" customHeight="1" x14ac:dyDescent="0.15">
      <c r="A27" s="150"/>
      <c r="B27" s="120"/>
      <c r="C27" s="11" t="s">
        <v>58</v>
      </c>
      <c r="D27" s="12">
        <v>11</v>
      </c>
      <c r="E27" s="13">
        <v>0</v>
      </c>
      <c r="F27" s="13"/>
      <c r="G27" s="13"/>
      <c r="H27" s="13"/>
      <c r="I27" s="13"/>
      <c r="J27" s="13"/>
      <c r="K27" s="13"/>
      <c r="L27" s="13"/>
      <c r="M27" s="39"/>
      <c r="N27" s="96"/>
      <c r="O27" s="14">
        <f t="shared" si="0"/>
        <v>11</v>
      </c>
    </row>
    <row r="28" spans="1:15" ht="21" customHeight="1" x14ac:dyDescent="0.15">
      <c r="A28" s="150"/>
      <c r="B28" s="120"/>
      <c r="C28" s="11" t="s">
        <v>59</v>
      </c>
      <c r="D28" s="12">
        <f>SUM(D26:D27)</f>
        <v>28</v>
      </c>
      <c r="E28" s="13">
        <f>SUM(E26:E27)</f>
        <v>35</v>
      </c>
      <c r="F28" s="13"/>
      <c r="G28" s="13"/>
      <c r="H28" s="13"/>
      <c r="I28" s="13"/>
      <c r="J28" s="13"/>
      <c r="K28" s="13"/>
      <c r="L28" s="13"/>
      <c r="M28" s="39"/>
      <c r="N28" s="96"/>
      <c r="O28" s="14">
        <f t="shared" si="0"/>
        <v>63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>SUM(D23,D26)</f>
        <v>18</v>
      </c>
      <c r="E29" s="12">
        <f>SUM(E23,E26)</f>
        <v>42</v>
      </c>
      <c r="F29" s="12"/>
      <c r="G29" s="12"/>
      <c r="H29" s="12"/>
      <c r="I29" s="12"/>
      <c r="J29" s="12"/>
      <c r="K29" s="12"/>
      <c r="L29" s="12"/>
      <c r="M29" s="91"/>
      <c r="N29" s="96"/>
      <c r="O29" s="14">
        <f t="shared" si="0"/>
        <v>60</v>
      </c>
    </row>
    <row r="30" spans="1:15" ht="21" customHeight="1" x14ac:dyDescent="0.15">
      <c r="A30" s="150"/>
      <c r="B30" s="120"/>
      <c r="C30" s="11" t="s">
        <v>58</v>
      </c>
      <c r="D30" s="12">
        <f>SUM(D24,D27)</f>
        <v>38</v>
      </c>
      <c r="E30" s="12">
        <f>SUM(E24,E27)</f>
        <v>0</v>
      </c>
      <c r="F30" s="12"/>
      <c r="G30" s="12"/>
      <c r="H30" s="12"/>
      <c r="I30" s="12"/>
      <c r="J30" s="12"/>
      <c r="K30" s="12"/>
      <c r="L30" s="12"/>
      <c r="M30" s="91"/>
      <c r="N30" s="96"/>
      <c r="O30" s="14">
        <f t="shared" si="0"/>
        <v>38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56</v>
      </c>
      <c r="E31" s="12">
        <f t="shared" ref="E31" si="1">E25+E28</f>
        <v>42</v>
      </c>
      <c r="F31" s="12"/>
      <c r="G31" s="12"/>
      <c r="H31" s="12"/>
      <c r="I31" s="12"/>
      <c r="J31" s="12"/>
      <c r="K31" s="12"/>
      <c r="L31" s="12"/>
      <c r="M31" s="91"/>
      <c r="N31" s="96"/>
      <c r="O31" s="14">
        <f t="shared" si="0"/>
        <v>98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1082</v>
      </c>
      <c r="E32" s="9">
        <v>899</v>
      </c>
      <c r="F32" s="9"/>
      <c r="G32" s="9"/>
      <c r="H32" s="9"/>
      <c r="I32" s="9"/>
      <c r="J32" s="9"/>
      <c r="K32" s="9"/>
      <c r="L32" s="9"/>
      <c r="M32" s="90"/>
      <c r="N32" s="97"/>
      <c r="O32" s="37">
        <f t="shared" si="0"/>
        <v>1981</v>
      </c>
    </row>
    <row r="33" spans="1:15" ht="21" customHeight="1" x14ac:dyDescent="0.15">
      <c r="A33" s="150"/>
      <c r="B33" s="120"/>
      <c r="C33" s="11" t="s">
        <v>58</v>
      </c>
      <c r="D33" s="12">
        <v>2</v>
      </c>
      <c r="E33" s="13">
        <v>3</v>
      </c>
      <c r="F33" s="13"/>
      <c r="G33" s="13"/>
      <c r="H33" s="13"/>
      <c r="I33" s="13"/>
      <c r="J33" s="13"/>
      <c r="K33" s="13"/>
      <c r="L33" s="13"/>
      <c r="M33" s="39"/>
      <c r="N33" s="96"/>
      <c r="O33" s="98">
        <f t="shared" si="0"/>
        <v>5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1084</v>
      </c>
      <c r="E34" s="13">
        <f>SUM(E32:E33)</f>
        <v>902</v>
      </c>
      <c r="F34" s="13"/>
      <c r="G34" s="13"/>
      <c r="H34" s="13"/>
      <c r="I34" s="13"/>
      <c r="J34" s="13"/>
      <c r="K34" s="13"/>
      <c r="L34" s="13"/>
      <c r="M34" s="39"/>
      <c r="N34" s="96"/>
      <c r="O34" s="98">
        <f t="shared" si="0"/>
        <v>1986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1321</v>
      </c>
      <c r="E35" s="13">
        <v>1128</v>
      </c>
      <c r="F35" s="13"/>
      <c r="G35" s="13"/>
      <c r="H35" s="13"/>
      <c r="I35" s="13"/>
      <c r="J35" s="13"/>
      <c r="K35" s="13"/>
      <c r="L35" s="13"/>
      <c r="M35" s="39"/>
      <c r="N35" s="96"/>
      <c r="O35" s="14">
        <f t="shared" si="0"/>
        <v>2449</v>
      </c>
    </row>
    <row r="36" spans="1:15" ht="21" customHeight="1" x14ac:dyDescent="0.15">
      <c r="A36" s="150"/>
      <c r="B36" s="120"/>
      <c r="C36" s="11" t="s">
        <v>58</v>
      </c>
      <c r="D36" s="12">
        <v>8</v>
      </c>
      <c r="E36" s="13">
        <v>0</v>
      </c>
      <c r="F36" s="13"/>
      <c r="G36" s="13"/>
      <c r="H36" s="13"/>
      <c r="I36" s="13"/>
      <c r="J36" s="13"/>
      <c r="K36" s="13"/>
      <c r="L36" s="13"/>
      <c r="M36" s="39"/>
      <c r="N36" s="96"/>
      <c r="O36" s="14">
        <f t="shared" si="0"/>
        <v>8</v>
      </c>
    </row>
    <row r="37" spans="1:15" ht="21" customHeight="1" x14ac:dyDescent="0.15">
      <c r="A37" s="150"/>
      <c r="B37" s="120"/>
      <c r="C37" s="11" t="s">
        <v>59</v>
      </c>
      <c r="D37" s="12">
        <f>SUM(D35:D36)</f>
        <v>1329</v>
      </c>
      <c r="E37" s="13">
        <f>SUM(E35:E36)</f>
        <v>1128</v>
      </c>
      <c r="F37" s="13"/>
      <c r="G37" s="13"/>
      <c r="H37" s="13"/>
      <c r="I37" s="13"/>
      <c r="J37" s="13"/>
      <c r="K37" s="13"/>
      <c r="L37" s="13"/>
      <c r="M37" s="39"/>
      <c r="N37" s="96"/>
      <c r="O37" s="14">
        <f t="shared" si="0"/>
        <v>2457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>SUM(D32,D35)</f>
        <v>2403</v>
      </c>
      <c r="E38" s="12">
        <f>SUM(E32,E35)</f>
        <v>2027</v>
      </c>
      <c r="F38" s="12"/>
      <c r="G38" s="12"/>
      <c r="H38" s="12"/>
      <c r="I38" s="12"/>
      <c r="J38" s="12"/>
      <c r="K38" s="12"/>
      <c r="L38" s="12"/>
      <c r="M38" s="91"/>
      <c r="N38" s="96"/>
      <c r="O38" s="14">
        <f t="shared" si="0"/>
        <v>4430</v>
      </c>
    </row>
    <row r="39" spans="1:15" ht="21" customHeight="1" x14ac:dyDescent="0.15">
      <c r="A39" s="150"/>
      <c r="B39" s="120"/>
      <c r="C39" s="11" t="s">
        <v>58</v>
      </c>
      <c r="D39" s="12">
        <f>SUM(D33,D36)</f>
        <v>10</v>
      </c>
      <c r="E39" s="12">
        <f>SUM(E33,E36)</f>
        <v>3</v>
      </c>
      <c r="F39" s="12"/>
      <c r="G39" s="12"/>
      <c r="H39" s="12"/>
      <c r="I39" s="12"/>
      <c r="J39" s="12"/>
      <c r="K39" s="12"/>
      <c r="L39" s="12"/>
      <c r="M39" s="91"/>
      <c r="N39" s="96"/>
      <c r="O39" s="14">
        <f t="shared" si="0"/>
        <v>13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2413</v>
      </c>
      <c r="E40" s="12">
        <f>SUM(E38:E39)</f>
        <v>2030</v>
      </c>
      <c r="F40" s="12"/>
      <c r="G40" s="12"/>
      <c r="H40" s="12"/>
      <c r="I40" s="12"/>
      <c r="J40" s="12"/>
      <c r="K40" s="12"/>
      <c r="L40" s="12"/>
      <c r="M40" s="91"/>
      <c r="N40" s="96"/>
      <c r="O40" s="14">
        <f t="shared" si="0"/>
        <v>4443</v>
      </c>
    </row>
    <row r="41" spans="1:15" ht="21" customHeight="1" x14ac:dyDescent="0.15">
      <c r="A41" s="199" t="s">
        <v>63</v>
      </c>
      <c r="B41" s="200"/>
      <c r="C41" s="7" t="s">
        <v>57</v>
      </c>
      <c r="D41" s="8">
        <v>133</v>
      </c>
      <c r="E41" s="9">
        <v>123</v>
      </c>
      <c r="F41" s="9"/>
      <c r="G41" s="9"/>
      <c r="H41" s="9"/>
      <c r="I41" s="9"/>
      <c r="J41" s="9"/>
      <c r="K41" s="9"/>
      <c r="L41" s="9"/>
      <c r="M41" s="90"/>
      <c r="N41" s="97"/>
      <c r="O41" s="10">
        <f t="shared" si="0"/>
        <v>256</v>
      </c>
    </row>
    <row r="42" spans="1:15" ht="21" customHeight="1" x14ac:dyDescent="0.15">
      <c r="A42" s="201"/>
      <c r="B42" s="202"/>
      <c r="C42" s="11" t="s">
        <v>58</v>
      </c>
      <c r="D42" s="12">
        <v>38</v>
      </c>
      <c r="E42" s="13">
        <v>5</v>
      </c>
      <c r="F42" s="13"/>
      <c r="G42" s="13"/>
      <c r="H42" s="13"/>
      <c r="I42" s="13"/>
      <c r="J42" s="13"/>
      <c r="K42" s="13"/>
      <c r="L42" s="13"/>
      <c r="M42" s="39"/>
      <c r="N42" s="96"/>
      <c r="O42" s="14">
        <f t="shared" si="0"/>
        <v>43</v>
      </c>
    </row>
    <row r="43" spans="1:15" ht="21" customHeight="1" thickBot="1" x14ac:dyDescent="0.2">
      <c r="A43" s="203"/>
      <c r="B43" s="204"/>
      <c r="C43" s="15" t="s">
        <v>59</v>
      </c>
      <c r="D43" s="16">
        <f>SUM(D41:D42)</f>
        <v>171</v>
      </c>
      <c r="E43" s="65">
        <f>SUM(E41:E42)</f>
        <v>128</v>
      </c>
      <c r="F43" s="65"/>
      <c r="G43" s="65"/>
      <c r="H43" s="65"/>
      <c r="I43" s="65"/>
      <c r="J43" s="65"/>
      <c r="K43" s="65"/>
      <c r="L43" s="65"/>
      <c r="M43" s="92"/>
      <c r="N43" s="99"/>
      <c r="O43" s="14">
        <f t="shared" si="0"/>
        <v>299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110</v>
      </c>
      <c r="E44" s="9">
        <v>53</v>
      </c>
      <c r="F44" s="9"/>
      <c r="G44" s="9"/>
      <c r="H44" s="9"/>
      <c r="I44" s="9"/>
      <c r="J44" s="9"/>
      <c r="K44" s="9"/>
      <c r="L44" s="9"/>
      <c r="M44" s="90"/>
      <c r="N44" s="97"/>
      <c r="O44" s="10">
        <f t="shared" si="0"/>
        <v>163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/>
      <c r="G45" s="13"/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110</v>
      </c>
      <c r="E46" s="65">
        <f>SUM(E44:E45)</f>
        <v>53</v>
      </c>
      <c r="F46" s="65"/>
      <c r="G46" s="65"/>
      <c r="H46" s="65"/>
      <c r="I46" s="65"/>
      <c r="J46" s="65"/>
      <c r="K46" s="65"/>
      <c r="L46" s="65"/>
      <c r="M46" s="92"/>
      <c r="N46" s="99"/>
      <c r="O46" s="45">
        <f t="shared" si="0"/>
        <v>163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3312</v>
      </c>
      <c r="E47" s="19">
        <f>SUM(E22,E31,E40,E43,E46)</f>
        <v>2692</v>
      </c>
      <c r="F47" s="19"/>
      <c r="G47" s="19"/>
      <c r="H47" s="19"/>
      <c r="I47" s="19"/>
      <c r="J47" s="19"/>
      <c r="K47" s="19"/>
      <c r="L47" s="19"/>
      <c r="M47" s="93"/>
      <c r="N47" s="100"/>
      <c r="O47" s="98">
        <f t="shared" si="0"/>
        <v>6004</v>
      </c>
    </row>
    <row r="48" spans="1:15" ht="21" customHeight="1" thickBot="1" x14ac:dyDescent="0.2">
      <c r="A48" s="159" t="s">
        <v>32</v>
      </c>
      <c r="B48" s="160"/>
      <c r="C48" s="161"/>
      <c r="D48" s="18">
        <v>88</v>
      </c>
      <c r="E48" s="19">
        <v>40</v>
      </c>
      <c r="F48" s="19"/>
      <c r="G48" s="19"/>
      <c r="H48" s="19"/>
      <c r="I48" s="19"/>
      <c r="J48" s="19"/>
      <c r="K48" s="19"/>
      <c r="L48" s="19"/>
      <c r="M48" s="93"/>
      <c r="N48" s="100"/>
      <c r="O48" s="28">
        <f t="shared" si="0"/>
        <v>128</v>
      </c>
    </row>
    <row r="49" spans="1:15" ht="21" customHeight="1" thickBot="1" x14ac:dyDescent="0.2">
      <c r="A49" s="159" t="s">
        <v>66</v>
      </c>
      <c r="B49" s="160"/>
      <c r="C49" s="161"/>
      <c r="D49" s="18">
        <f>SUM(D47:D48)</f>
        <v>3400</v>
      </c>
      <c r="E49" s="19">
        <f>SUM(E47:E48)</f>
        <v>2732</v>
      </c>
      <c r="F49" s="19"/>
      <c r="G49" s="19"/>
      <c r="H49" s="19"/>
      <c r="I49" s="19"/>
      <c r="J49" s="19"/>
      <c r="K49" s="19"/>
      <c r="L49" s="19"/>
      <c r="M49" s="93"/>
      <c r="N49" s="100"/>
      <c r="O49" s="28">
        <f t="shared" si="0"/>
        <v>6132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2429</v>
      </c>
      <c r="E50" s="22">
        <v>1675</v>
      </c>
      <c r="F50" s="22"/>
      <c r="G50" s="22"/>
      <c r="H50" s="22"/>
      <c r="I50" s="22"/>
      <c r="J50" s="22"/>
      <c r="K50" s="22"/>
      <c r="L50" s="22"/>
      <c r="M50" s="94"/>
      <c r="N50" s="101"/>
      <c r="O50" s="98">
        <f t="shared" si="0"/>
        <v>4104</v>
      </c>
    </row>
    <row r="51" spans="1:15" ht="21" customHeight="1" x14ac:dyDescent="0.15">
      <c r="A51" s="118"/>
      <c r="B51" s="146"/>
      <c r="C51" s="11" t="s">
        <v>69</v>
      </c>
      <c r="D51" s="12">
        <v>1680</v>
      </c>
      <c r="E51" s="13">
        <v>1397</v>
      </c>
      <c r="F51" s="13"/>
      <c r="G51" s="13"/>
      <c r="H51" s="13"/>
      <c r="I51" s="13"/>
      <c r="J51" s="13"/>
      <c r="K51" s="13"/>
      <c r="L51" s="13"/>
      <c r="M51" s="39"/>
      <c r="N51" s="96"/>
      <c r="O51" s="14">
        <f t="shared" si="0"/>
        <v>3077</v>
      </c>
    </row>
    <row r="52" spans="1:15" ht="21" customHeight="1" x14ac:dyDescent="0.15">
      <c r="A52" s="118"/>
      <c r="B52" s="146"/>
      <c r="C52" s="11" t="s">
        <v>59</v>
      </c>
      <c r="D52" s="12">
        <f>SUM(D50:D51)</f>
        <v>4109</v>
      </c>
      <c r="E52" s="13">
        <f>SUM(E50:E51)</f>
        <v>3072</v>
      </c>
      <c r="F52" s="13"/>
      <c r="G52" s="13"/>
      <c r="H52" s="13"/>
      <c r="I52" s="13"/>
      <c r="J52" s="13"/>
      <c r="K52" s="13"/>
      <c r="L52" s="13"/>
      <c r="M52" s="39"/>
      <c r="N52" s="96"/>
      <c r="O52" s="14">
        <f t="shared" si="0"/>
        <v>7181</v>
      </c>
    </row>
    <row r="53" spans="1:15" ht="21" customHeight="1" x14ac:dyDescent="0.15">
      <c r="A53" s="118"/>
      <c r="B53" s="165" t="s">
        <v>38</v>
      </c>
      <c r="C53" s="166"/>
      <c r="D53" s="12">
        <v>44</v>
      </c>
      <c r="E53" s="13">
        <v>17</v>
      </c>
      <c r="F53" s="13"/>
      <c r="G53" s="13"/>
      <c r="H53" s="13"/>
      <c r="I53" s="13"/>
      <c r="J53" s="13"/>
      <c r="K53" s="13"/>
      <c r="L53" s="13"/>
      <c r="M53" s="39"/>
      <c r="N53" s="96"/>
      <c r="O53" s="14">
        <f t="shared" si="0"/>
        <v>61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62"/>
      <c r="G54" s="62"/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3" t="s">
        <v>41</v>
      </c>
      <c r="B55" s="154"/>
      <c r="C55" s="155"/>
      <c r="D55" s="18">
        <f>SUM(D52:D54)</f>
        <v>4153</v>
      </c>
      <c r="E55" s="19">
        <f>SUM(E52:E54)</f>
        <v>3089</v>
      </c>
      <c r="F55" s="19"/>
      <c r="G55" s="19"/>
      <c r="H55" s="19"/>
      <c r="I55" s="19"/>
      <c r="J55" s="19"/>
      <c r="K55" s="19"/>
      <c r="L55" s="19"/>
      <c r="M55" s="93"/>
      <c r="N55" s="100"/>
      <c r="O55" s="28">
        <f t="shared" si="0"/>
        <v>7242</v>
      </c>
    </row>
    <row r="56" spans="1:15" ht="23.25" customHeight="1" thickBot="1" x14ac:dyDescent="0.2">
      <c r="A56" s="156" t="s">
        <v>42</v>
      </c>
      <c r="B56" s="157"/>
      <c r="C56" s="158"/>
      <c r="D56" s="26">
        <f>SUM(D49,D55)</f>
        <v>7553</v>
      </c>
      <c r="E56" s="27">
        <f>SUM(E49,E55)</f>
        <v>5821</v>
      </c>
      <c r="F56" s="27"/>
      <c r="G56" s="27"/>
      <c r="H56" s="27"/>
      <c r="I56" s="27"/>
      <c r="J56" s="27"/>
      <c r="K56" s="27"/>
      <c r="L56" s="27"/>
      <c r="M56" s="55"/>
      <c r="N56" s="104"/>
      <c r="O56" s="28">
        <f t="shared" si="0"/>
        <v>13374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71D0-28A2-4DA9-8CA0-72DFDE71C110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30"/>
      <c r="E4" s="1" t="s">
        <v>43</v>
      </c>
    </row>
    <row r="5" spans="1:15" ht="15" customHeight="1" x14ac:dyDescent="0.2">
      <c r="A5" s="6"/>
      <c r="B5" s="85" t="s">
        <v>86</v>
      </c>
      <c r="C5" s="86"/>
      <c r="O5" s="31"/>
    </row>
    <row r="6" spans="1:15" ht="15" customHeight="1" thickBot="1" x14ac:dyDescent="0.2">
      <c r="E6" s="5"/>
      <c r="F6" s="5"/>
      <c r="G6" s="5"/>
      <c r="H6" s="5"/>
      <c r="I6" s="5"/>
      <c r="O6" s="32"/>
    </row>
    <row r="7" spans="1:15" ht="48" customHeight="1" x14ac:dyDescent="0.15">
      <c r="A7" s="128" t="s">
        <v>3</v>
      </c>
      <c r="B7" s="129"/>
      <c r="C7" s="130"/>
      <c r="D7" s="137" t="s">
        <v>87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3"/>
      <c r="E8" s="173"/>
      <c r="F8" s="173"/>
      <c r="G8" s="173"/>
      <c r="H8" s="178"/>
      <c r="I8" s="178"/>
      <c r="J8" s="173"/>
      <c r="K8" s="173"/>
      <c r="L8" s="173"/>
      <c r="M8" s="173"/>
      <c r="N8" s="173"/>
      <c r="O8" s="176"/>
    </row>
    <row r="9" spans="1:15" x14ac:dyDescent="0.15">
      <c r="A9" s="118"/>
      <c r="B9" s="120"/>
      <c r="C9" s="122"/>
      <c r="D9" s="173"/>
      <c r="E9" s="173"/>
      <c r="F9" s="173"/>
      <c r="G9" s="173"/>
      <c r="H9" s="178"/>
      <c r="I9" s="178"/>
      <c r="J9" s="173"/>
      <c r="K9" s="173"/>
      <c r="L9" s="173"/>
      <c r="M9" s="173"/>
      <c r="N9" s="173"/>
      <c r="O9" s="176"/>
    </row>
    <row r="10" spans="1:15" ht="18.75" customHeight="1" thickBot="1" x14ac:dyDescent="0.2">
      <c r="A10" s="119"/>
      <c r="B10" s="121"/>
      <c r="C10" s="123"/>
      <c r="D10" s="174"/>
      <c r="E10" s="174"/>
      <c r="F10" s="174"/>
      <c r="G10" s="174"/>
      <c r="H10" s="179"/>
      <c r="I10" s="179"/>
      <c r="J10" s="174"/>
      <c r="K10" s="174"/>
      <c r="L10" s="174"/>
      <c r="M10" s="174"/>
      <c r="N10" s="174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9">
        <v>27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56" si="0">SUM(D11:N11)</f>
        <v>27</v>
      </c>
    </row>
    <row r="12" spans="1:15" ht="21" customHeight="1" x14ac:dyDescent="0.15">
      <c r="A12" s="150"/>
      <c r="B12" s="120"/>
      <c r="C12" s="11" t="s">
        <v>58</v>
      </c>
      <c r="D12" s="13">
        <v>1</v>
      </c>
      <c r="E12" s="13" t="s">
        <v>88</v>
      </c>
      <c r="F12" s="13"/>
      <c r="G12" s="13"/>
      <c r="H12" s="13"/>
      <c r="I12" s="13"/>
      <c r="J12" s="13"/>
      <c r="K12" s="13"/>
      <c r="L12" s="13"/>
      <c r="M12" s="13"/>
      <c r="N12" s="13"/>
      <c r="O12" s="14">
        <f t="shared" si="0"/>
        <v>1</v>
      </c>
    </row>
    <row r="13" spans="1:15" ht="21" customHeight="1" x14ac:dyDescent="0.15">
      <c r="A13" s="150"/>
      <c r="B13" s="120"/>
      <c r="C13" s="11" t="s">
        <v>59</v>
      </c>
      <c r="D13" s="13">
        <f>SUM(D11:D12)</f>
        <v>28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>
        <f t="shared" si="0"/>
        <v>28</v>
      </c>
    </row>
    <row r="14" spans="1:15" ht="21" customHeight="1" x14ac:dyDescent="0.15">
      <c r="A14" s="150"/>
      <c r="B14" s="120" t="s">
        <v>60</v>
      </c>
      <c r="C14" s="11" t="s">
        <v>57</v>
      </c>
      <c r="D14" s="13">
        <v>56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>
        <f t="shared" si="0"/>
        <v>56</v>
      </c>
    </row>
    <row r="15" spans="1:15" ht="21" customHeight="1" x14ac:dyDescent="0.15">
      <c r="A15" s="150"/>
      <c r="B15" s="120"/>
      <c r="C15" s="11" t="s">
        <v>58</v>
      </c>
      <c r="D15" s="13">
        <v>4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>
        <f t="shared" si="0"/>
        <v>4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60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>
        <f t="shared" si="0"/>
        <v>60</v>
      </c>
    </row>
    <row r="17" spans="1:15" ht="21" customHeight="1" x14ac:dyDescent="0.15">
      <c r="A17" s="150"/>
      <c r="B17" s="120" t="s">
        <v>61</v>
      </c>
      <c r="C17" s="11" t="s">
        <v>57</v>
      </c>
      <c r="D17" s="13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>
        <f t="shared" si="0"/>
        <v>0</v>
      </c>
    </row>
    <row r="18" spans="1:15" ht="21" customHeight="1" x14ac:dyDescent="0.15">
      <c r="A18" s="150"/>
      <c r="B18" s="120"/>
      <c r="C18" s="11" t="s">
        <v>58</v>
      </c>
      <c r="D18" s="13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>
        <f t="shared" si="0"/>
        <v>0</v>
      </c>
    </row>
    <row r="19" spans="1:15" ht="21" customHeight="1" x14ac:dyDescent="0.15">
      <c r="A19" s="150"/>
      <c r="B19" s="120"/>
      <c r="C19" s="11" t="s">
        <v>59</v>
      </c>
      <c r="D19" s="13">
        <f>SUM(D17:D18)</f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>
        <f t="shared" si="0"/>
        <v>0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>SUM(D11,D14,D17)</f>
        <v>83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>
        <f t="shared" si="0"/>
        <v>83</v>
      </c>
    </row>
    <row r="21" spans="1:15" ht="21" customHeight="1" x14ac:dyDescent="0.15">
      <c r="A21" s="150"/>
      <c r="B21" s="120"/>
      <c r="C21" s="11" t="s">
        <v>58</v>
      </c>
      <c r="D21" s="12">
        <f>SUM(D12,D15,D18)</f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>
        <f t="shared" si="0"/>
        <v>5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88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4">
        <f t="shared" si="0"/>
        <v>88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9">
        <v>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0"/>
        <v>1</v>
      </c>
    </row>
    <row r="24" spans="1:15" ht="21" customHeight="1" x14ac:dyDescent="0.15">
      <c r="A24" s="150"/>
      <c r="B24" s="120"/>
      <c r="C24" s="11" t="s">
        <v>58</v>
      </c>
      <c r="D24" s="13">
        <v>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>
        <f t="shared" si="0"/>
        <v>0</v>
      </c>
    </row>
    <row r="25" spans="1:15" ht="21" customHeight="1" x14ac:dyDescent="0.15">
      <c r="A25" s="150"/>
      <c r="B25" s="120"/>
      <c r="C25" s="11" t="s">
        <v>59</v>
      </c>
      <c r="D25" s="12">
        <f>SUM(D23:D24)</f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>
        <f t="shared" si="0"/>
        <v>1</v>
      </c>
    </row>
    <row r="26" spans="1:15" ht="21" customHeight="1" x14ac:dyDescent="0.15">
      <c r="A26" s="150"/>
      <c r="B26" s="120" t="s">
        <v>60</v>
      </c>
      <c r="C26" s="11" t="s">
        <v>57</v>
      </c>
      <c r="D26" s="13">
        <v>6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>
        <f t="shared" si="0"/>
        <v>6</v>
      </c>
    </row>
    <row r="27" spans="1:15" ht="21" customHeight="1" x14ac:dyDescent="0.15">
      <c r="A27" s="150"/>
      <c r="B27" s="120"/>
      <c r="C27" s="11" t="s">
        <v>58</v>
      </c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>
        <f t="shared" si="0"/>
        <v>0</v>
      </c>
    </row>
    <row r="28" spans="1:15" ht="21" customHeight="1" x14ac:dyDescent="0.15">
      <c r="A28" s="150"/>
      <c r="B28" s="120"/>
      <c r="C28" s="11" t="s">
        <v>59</v>
      </c>
      <c r="D28" s="12">
        <f>SUM(D26:D27)</f>
        <v>6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>
        <f t="shared" si="0"/>
        <v>6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>SUM(D23,D26)</f>
        <v>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>
        <f t="shared" si="0"/>
        <v>7</v>
      </c>
    </row>
    <row r="30" spans="1:15" ht="21" customHeight="1" x14ac:dyDescent="0.15">
      <c r="A30" s="150"/>
      <c r="B30" s="120"/>
      <c r="C30" s="11" t="s">
        <v>58</v>
      </c>
      <c r="D30" s="12">
        <f>SUM(D24,D27)</f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f t="shared" si="0"/>
        <v>0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7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f t="shared" si="0"/>
        <v>7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9">
        <v>184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0"/>
        <v>184</v>
      </c>
    </row>
    <row r="33" spans="1:15" ht="21" customHeight="1" x14ac:dyDescent="0.15">
      <c r="A33" s="150"/>
      <c r="B33" s="120"/>
      <c r="C33" s="11" t="s">
        <v>58</v>
      </c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>
        <f t="shared" si="0"/>
        <v>0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184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>
        <f t="shared" si="0"/>
        <v>184</v>
      </c>
    </row>
    <row r="35" spans="1:15" ht="21" customHeight="1" x14ac:dyDescent="0.15">
      <c r="A35" s="150"/>
      <c r="B35" s="120" t="s">
        <v>60</v>
      </c>
      <c r="C35" s="11" t="s">
        <v>57</v>
      </c>
      <c r="D35" s="13">
        <v>175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>
        <f t="shared" si="0"/>
        <v>175</v>
      </c>
    </row>
    <row r="36" spans="1:15" ht="21" customHeight="1" x14ac:dyDescent="0.15">
      <c r="A36" s="150"/>
      <c r="B36" s="120"/>
      <c r="C36" s="11" t="s">
        <v>58</v>
      </c>
      <c r="D36" s="13">
        <v>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>
        <f t="shared" si="0"/>
        <v>0</v>
      </c>
    </row>
    <row r="37" spans="1:15" ht="21" customHeight="1" x14ac:dyDescent="0.15">
      <c r="A37" s="150"/>
      <c r="B37" s="120"/>
      <c r="C37" s="11" t="s">
        <v>59</v>
      </c>
      <c r="D37" s="13">
        <f>SUM(D35:D36)</f>
        <v>175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>
        <f t="shared" si="0"/>
        <v>175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>SUM(D32,D35)</f>
        <v>359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4">
        <f t="shared" si="0"/>
        <v>359</v>
      </c>
    </row>
    <row r="39" spans="1:15" ht="21" customHeight="1" x14ac:dyDescent="0.15">
      <c r="A39" s="150"/>
      <c r="B39" s="120"/>
      <c r="C39" s="11" t="s">
        <v>58</v>
      </c>
      <c r="D39" s="12">
        <f>SUM(D33,D36)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4">
        <f t="shared" si="0"/>
        <v>0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359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4">
        <f t="shared" si="0"/>
        <v>359</v>
      </c>
    </row>
    <row r="41" spans="1:15" ht="21" customHeight="1" x14ac:dyDescent="0.15">
      <c r="A41" s="143" t="s">
        <v>63</v>
      </c>
      <c r="B41" s="144"/>
      <c r="C41" s="7" t="s">
        <v>57</v>
      </c>
      <c r="D41" s="9">
        <v>20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0"/>
        <v>20</v>
      </c>
    </row>
    <row r="42" spans="1:15" ht="21" customHeight="1" x14ac:dyDescent="0.15">
      <c r="A42" s="145"/>
      <c r="B42" s="146"/>
      <c r="C42" s="11" t="s">
        <v>58</v>
      </c>
      <c r="D42" s="13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>
        <f t="shared" si="0"/>
        <v>0</v>
      </c>
    </row>
    <row r="43" spans="1:15" ht="21" customHeight="1" thickBot="1" x14ac:dyDescent="0.2">
      <c r="A43" s="147"/>
      <c r="B43" s="148"/>
      <c r="C43" s="15" t="s">
        <v>59</v>
      </c>
      <c r="D43" s="16">
        <f>SUM(D41:D42)</f>
        <v>20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98">
        <f t="shared" si="0"/>
        <v>20</v>
      </c>
    </row>
    <row r="44" spans="1:15" ht="21" customHeight="1" x14ac:dyDescent="0.15">
      <c r="A44" s="143" t="s">
        <v>64</v>
      </c>
      <c r="B44" s="144"/>
      <c r="C44" s="7" t="s">
        <v>57</v>
      </c>
      <c r="D44" s="9">
        <v>22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0"/>
        <v>22</v>
      </c>
    </row>
    <row r="45" spans="1:15" ht="21" customHeight="1" x14ac:dyDescent="0.15">
      <c r="A45" s="145"/>
      <c r="B45" s="146"/>
      <c r="C45" s="11" t="s">
        <v>58</v>
      </c>
      <c r="D45" s="13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22</v>
      </c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105">
        <f t="shared" si="0"/>
        <v>22</v>
      </c>
    </row>
    <row r="47" spans="1:15" ht="21" customHeight="1" thickBot="1" x14ac:dyDescent="0.2">
      <c r="A47" s="159" t="s">
        <v>65</v>
      </c>
      <c r="B47" s="160"/>
      <c r="C47" s="161"/>
      <c r="D47" s="19">
        <f>SUM(D22,D31,D40,D43,D46)</f>
        <v>496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8">
        <f t="shared" si="0"/>
        <v>496</v>
      </c>
    </row>
    <row r="48" spans="1:15" ht="21" customHeight="1" thickBot="1" x14ac:dyDescent="0.2">
      <c r="A48" s="159" t="s">
        <v>32</v>
      </c>
      <c r="B48" s="160"/>
      <c r="C48" s="161"/>
      <c r="D48" s="19">
        <v>8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8">
        <f t="shared" si="0"/>
        <v>8</v>
      </c>
    </row>
    <row r="49" spans="1:15" ht="21" customHeight="1" thickBot="1" x14ac:dyDescent="0.2">
      <c r="A49" s="159" t="s">
        <v>66</v>
      </c>
      <c r="B49" s="160"/>
      <c r="C49" s="161"/>
      <c r="D49" s="19">
        <f>SUM(D47:D48)</f>
        <v>504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8">
        <f t="shared" si="0"/>
        <v>504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2">
        <v>327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98">
        <f t="shared" si="0"/>
        <v>327</v>
      </c>
    </row>
    <row r="51" spans="1:15" ht="21" customHeight="1" x14ac:dyDescent="0.15">
      <c r="A51" s="118"/>
      <c r="B51" s="146"/>
      <c r="C51" s="11" t="s">
        <v>69</v>
      </c>
      <c r="D51" s="13">
        <v>277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>
        <f t="shared" si="0"/>
        <v>277</v>
      </c>
    </row>
    <row r="52" spans="1:15" ht="21" customHeight="1" x14ac:dyDescent="0.15">
      <c r="A52" s="118"/>
      <c r="B52" s="146"/>
      <c r="C52" s="11" t="s">
        <v>59</v>
      </c>
      <c r="D52" s="12">
        <f>SUM(D50+D51)</f>
        <v>604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>
        <f t="shared" si="0"/>
        <v>604</v>
      </c>
    </row>
    <row r="53" spans="1:15" ht="21" customHeight="1" x14ac:dyDescent="0.15">
      <c r="A53" s="118"/>
      <c r="B53" s="165" t="s">
        <v>38</v>
      </c>
      <c r="C53" s="166"/>
      <c r="D53" s="13">
        <v>4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>
        <f t="shared" si="0"/>
        <v>4</v>
      </c>
    </row>
    <row r="54" spans="1:15" ht="21" customHeight="1" thickBot="1" x14ac:dyDescent="0.2">
      <c r="A54" s="163"/>
      <c r="B54" s="167" t="s">
        <v>39</v>
      </c>
      <c r="C54" s="168"/>
      <c r="D54" s="24" t="s">
        <v>40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103" t="s">
        <v>40</v>
      </c>
    </row>
    <row r="55" spans="1:15" ht="21" customHeight="1" thickBot="1" x14ac:dyDescent="0.2">
      <c r="A55" s="153" t="s">
        <v>41</v>
      </c>
      <c r="B55" s="154"/>
      <c r="C55" s="155"/>
      <c r="D55" s="19">
        <f>SUM(D52:D54)</f>
        <v>608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28">
        <f t="shared" si="0"/>
        <v>608</v>
      </c>
    </row>
    <row r="56" spans="1:15" ht="23.25" customHeight="1" thickBot="1" x14ac:dyDescent="0.2">
      <c r="A56" s="156" t="s">
        <v>42</v>
      </c>
      <c r="B56" s="157"/>
      <c r="C56" s="158"/>
      <c r="D56" s="27">
        <f>SUM(D49,D55)</f>
        <v>1112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>
        <f t="shared" si="0"/>
        <v>1112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943BE-25D7-44E4-9C76-89672E85B4CF}">
  <sheetPr>
    <tabColor rgb="FF2CEAF4"/>
    <pageSetUpPr fitToPage="1"/>
  </sheetPr>
  <dimension ref="A1:O57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29"/>
    </row>
    <row r="5" spans="1:15" ht="15" customHeight="1" x14ac:dyDescent="0.2">
      <c r="A5" s="85" t="s">
        <v>89</v>
      </c>
      <c r="C5" s="86"/>
      <c r="D5" s="106"/>
      <c r="E5" s="88"/>
      <c r="M5" s="89"/>
      <c r="N5" s="89"/>
      <c r="O5" s="31"/>
    </row>
    <row r="6" spans="1:15" ht="15" customHeight="1" thickBot="1" x14ac:dyDescent="0.2"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90</v>
      </c>
      <c r="E7" s="171" t="s">
        <v>91</v>
      </c>
      <c r="F7" s="137" t="s">
        <v>92</v>
      </c>
      <c r="G7" s="137"/>
      <c r="H7" s="137"/>
      <c r="I7" s="137"/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2"/>
      <c r="F8" s="173"/>
      <c r="G8" s="173"/>
      <c r="H8" s="178"/>
      <c r="I8" s="178"/>
      <c r="J8" s="173"/>
      <c r="K8" s="173"/>
      <c r="L8" s="173"/>
      <c r="M8" s="173"/>
      <c r="N8" s="186"/>
      <c r="O8" s="176"/>
    </row>
    <row r="9" spans="1:15" x14ac:dyDescent="0.15">
      <c r="A9" s="118"/>
      <c r="B9" s="120"/>
      <c r="C9" s="122"/>
      <c r="D9" s="170"/>
      <c r="E9" s="172"/>
      <c r="F9" s="173"/>
      <c r="G9" s="173"/>
      <c r="H9" s="178"/>
      <c r="I9" s="178"/>
      <c r="J9" s="173"/>
      <c r="K9" s="173"/>
      <c r="L9" s="173"/>
      <c r="M9" s="173"/>
      <c r="N9" s="186"/>
      <c r="O9" s="176"/>
    </row>
    <row r="10" spans="1:15" ht="18.75" customHeight="1" thickBot="1" x14ac:dyDescent="0.2">
      <c r="A10" s="119"/>
      <c r="B10" s="121"/>
      <c r="C10" s="123"/>
      <c r="D10" s="197"/>
      <c r="E10" s="198"/>
      <c r="F10" s="174"/>
      <c r="G10" s="174"/>
      <c r="H10" s="179"/>
      <c r="I10" s="179"/>
      <c r="J10" s="174"/>
      <c r="K10" s="174"/>
      <c r="L10" s="174"/>
      <c r="M10" s="174"/>
      <c r="N10" s="187"/>
      <c r="O10" s="177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260</v>
      </c>
      <c r="E11" s="9">
        <v>104</v>
      </c>
      <c r="F11" s="9">
        <v>103</v>
      </c>
      <c r="G11" s="9"/>
      <c r="H11" s="9"/>
      <c r="I11" s="9"/>
      <c r="J11" s="9"/>
      <c r="K11" s="9"/>
      <c r="L11" s="9"/>
      <c r="M11" s="9"/>
      <c r="N11" s="90"/>
      <c r="O11" s="10">
        <f t="shared" ref="O11:O56" si="0">SUM(D11:N11)</f>
        <v>467</v>
      </c>
    </row>
    <row r="12" spans="1:15" ht="21" customHeight="1" x14ac:dyDescent="0.15">
      <c r="A12" s="150"/>
      <c r="B12" s="120"/>
      <c r="C12" s="11" t="s">
        <v>58</v>
      </c>
      <c r="D12" s="12">
        <v>100</v>
      </c>
      <c r="E12" s="13">
        <v>11</v>
      </c>
      <c r="F12" s="13">
        <v>69</v>
      </c>
      <c r="G12" s="13"/>
      <c r="H12" s="13"/>
      <c r="I12" s="13"/>
      <c r="J12" s="13"/>
      <c r="K12" s="13"/>
      <c r="L12" s="13"/>
      <c r="M12" s="13"/>
      <c r="N12" s="39"/>
      <c r="O12" s="14">
        <f t="shared" si="0"/>
        <v>180</v>
      </c>
    </row>
    <row r="13" spans="1:15" ht="21" customHeight="1" x14ac:dyDescent="0.15">
      <c r="A13" s="150"/>
      <c r="B13" s="120"/>
      <c r="C13" s="11" t="s">
        <v>59</v>
      </c>
      <c r="D13" s="12">
        <f>SUM(D11:D12)</f>
        <v>360</v>
      </c>
      <c r="E13" s="13">
        <f>SUM(E11:E12)</f>
        <v>115</v>
      </c>
      <c r="F13" s="13">
        <f>SUM(F11:F12)</f>
        <v>172</v>
      </c>
      <c r="G13" s="13"/>
      <c r="H13" s="13"/>
      <c r="I13" s="13"/>
      <c r="J13" s="13"/>
      <c r="K13" s="13"/>
      <c r="L13" s="13"/>
      <c r="M13" s="13"/>
      <c r="N13" s="39"/>
      <c r="O13" s="14">
        <f t="shared" si="0"/>
        <v>647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616</v>
      </c>
      <c r="E14" s="13">
        <v>299</v>
      </c>
      <c r="F14" s="13">
        <v>206</v>
      </c>
      <c r="G14" s="13"/>
      <c r="H14" s="13"/>
      <c r="I14" s="13"/>
      <c r="J14" s="13"/>
      <c r="K14" s="13"/>
      <c r="L14" s="13"/>
      <c r="M14" s="13"/>
      <c r="N14" s="39"/>
      <c r="O14" s="17">
        <f t="shared" si="0"/>
        <v>1121</v>
      </c>
    </row>
    <row r="15" spans="1:15" ht="21" customHeight="1" x14ac:dyDescent="0.15">
      <c r="A15" s="150"/>
      <c r="B15" s="120"/>
      <c r="C15" s="11" t="s">
        <v>58</v>
      </c>
      <c r="D15" s="12">
        <v>16</v>
      </c>
      <c r="E15" s="13">
        <v>5</v>
      </c>
      <c r="F15" s="13">
        <v>2</v>
      </c>
      <c r="G15" s="13"/>
      <c r="H15" s="13"/>
      <c r="I15" s="13"/>
      <c r="J15" s="13"/>
      <c r="K15" s="13"/>
      <c r="L15" s="13"/>
      <c r="M15" s="13"/>
      <c r="N15" s="39"/>
      <c r="O15" s="14">
        <f t="shared" si="0"/>
        <v>23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632</v>
      </c>
      <c r="E16" s="13">
        <f>SUM(E14:E15)</f>
        <v>304</v>
      </c>
      <c r="F16" s="13">
        <f>SUM(F14:F15)</f>
        <v>208</v>
      </c>
      <c r="G16" s="13"/>
      <c r="H16" s="13"/>
      <c r="I16" s="13"/>
      <c r="J16" s="13"/>
      <c r="K16" s="13"/>
      <c r="L16" s="13"/>
      <c r="M16" s="13"/>
      <c r="N16" s="39"/>
      <c r="O16" s="17">
        <f t="shared" si="0"/>
        <v>1144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0</v>
      </c>
      <c r="E17" s="13">
        <v>0</v>
      </c>
      <c r="F17" s="13">
        <v>0</v>
      </c>
      <c r="G17" s="13"/>
      <c r="H17" s="13"/>
      <c r="I17" s="13"/>
      <c r="J17" s="13"/>
      <c r="K17" s="13"/>
      <c r="L17" s="13"/>
      <c r="M17" s="13"/>
      <c r="N17" s="39"/>
      <c r="O17" s="14">
        <f t="shared" si="0"/>
        <v>0</v>
      </c>
    </row>
    <row r="18" spans="1:15" ht="21" customHeight="1" x14ac:dyDescent="0.15">
      <c r="A18" s="150"/>
      <c r="B18" s="120"/>
      <c r="C18" s="11" t="s">
        <v>58</v>
      </c>
      <c r="D18" s="12">
        <v>9</v>
      </c>
      <c r="E18" s="13">
        <v>0</v>
      </c>
      <c r="F18" s="13">
        <v>10</v>
      </c>
      <c r="G18" s="13"/>
      <c r="H18" s="13"/>
      <c r="I18" s="13"/>
      <c r="J18" s="13"/>
      <c r="K18" s="13"/>
      <c r="L18" s="13"/>
      <c r="M18" s="13"/>
      <c r="N18" s="39"/>
      <c r="O18" s="17">
        <f t="shared" si="0"/>
        <v>19</v>
      </c>
    </row>
    <row r="19" spans="1:15" ht="21" customHeight="1" x14ac:dyDescent="0.15">
      <c r="A19" s="150"/>
      <c r="B19" s="120"/>
      <c r="C19" s="11" t="s">
        <v>59</v>
      </c>
      <c r="D19" s="12">
        <f>SUM(D17:D18)</f>
        <v>9</v>
      </c>
      <c r="E19" s="13">
        <f>SUM(E17:E18)</f>
        <v>0</v>
      </c>
      <c r="F19" s="13">
        <f>SUM(F17:F18)</f>
        <v>10</v>
      </c>
      <c r="G19" s="13"/>
      <c r="H19" s="13"/>
      <c r="I19" s="13"/>
      <c r="J19" s="13"/>
      <c r="K19" s="13"/>
      <c r="L19" s="13"/>
      <c r="M19" s="13"/>
      <c r="N19" s="39"/>
      <c r="O19" s="14">
        <f t="shared" si="0"/>
        <v>19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 t="shared" ref="D20:F21" si="1">SUM(D11,D14,D17)</f>
        <v>876</v>
      </c>
      <c r="E20" s="12">
        <f t="shared" si="1"/>
        <v>403</v>
      </c>
      <c r="F20" s="12">
        <f t="shared" si="1"/>
        <v>309</v>
      </c>
      <c r="G20" s="12"/>
      <c r="H20" s="12"/>
      <c r="I20" s="12"/>
      <c r="J20" s="12"/>
      <c r="K20" s="12"/>
      <c r="L20" s="12"/>
      <c r="M20" s="12"/>
      <c r="N20" s="91"/>
      <c r="O20" s="17">
        <f t="shared" si="0"/>
        <v>1588</v>
      </c>
    </row>
    <row r="21" spans="1:15" ht="21" customHeight="1" x14ac:dyDescent="0.15">
      <c r="A21" s="150"/>
      <c r="B21" s="120"/>
      <c r="C21" s="11" t="s">
        <v>58</v>
      </c>
      <c r="D21" s="12">
        <f t="shared" si="1"/>
        <v>125</v>
      </c>
      <c r="E21" s="12">
        <f t="shared" si="1"/>
        <v>16</v>
      </c>
      <c r="F21" s="12">
        <f t="shared" si="1"/>
        <v>81</v>
      </c>
      <c r="G21" s="12"/>
      <c r="H21" s="12"/>
      <c r="I21" s="12"/>
      <c r="J21" s="12"/>
      <c r="K21" s="12"/>
      <c r="L21" s="12"/>
      <c r="M21" s="12"/>
      <c r="N21" s="91"/>
      <c r="O21" s="14">
        <f t="shared" si="0"/>
        <v>222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1001</v>
      </c>
      <c r="E22" s="12">
        <f>SUM(E20:E21)</f>
        <v>419</v>
      </c>
      <c r="F22" s="12">
        <f>SUM(F20:F21)</f>
        <v>390</v>
      </c>
      <c r="G22" s="12"/>
      <c r="H22" s="12"/>
      <c r="I22" s="12"/>
      <c r="J22" s="12"/>
      <c r="K22" s="12"/>
      <c r="L22" s="12"/>
      <c r="M22" s="12"/>
      <c r="N22" s="91"/>
      <c r="O22" s="98">
        <f t="shared" si="0"/>
        <v>1810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5</v>
      </c>
      <c r="E23" s="9">
        <v>1</v>
      </c>
      <c r="F23" s="9">
        <v>2</v>
      </c>
      <c r="G23" s="9"/>
      <c r="H23" s="9"/>
      <c r="I23" s="9"/>
      <c r="J23" s="9"/>
      <c r="K23" s="9"/>
      <c r="L23" s="9"/>
      <c r="M23" s="9"/>
      <c r="N23" s="90"/>
      <c r="O23" s="10">
        <f t="shared" si="0"/>
        <v>8</v>
      </c>
    </row>
    <row r="24" spans="1:15" ht="21" customHeight="1" x14ac:dyDescent="0.15">
      <c r="A24" s="150"/>
      <c r="B24" s="120"/>
      <c r="C24" s="11" t="s">
        <v>58</v>
      </c>
      <c r="D24" s="12">
        <v>0</v>
      </c>
      <c r="E24" s="13">
        <v>5</v>
      </c>
      <c r="F24" s="13">
        <v>0</v>
      </c>
      <c r="G24" s="13"/>
      <c r="H24" s="13"/>
      <c r="I24" s="13"/>
      <c r="J24" s="13"/>
      <c r="K24" s="13"/>
      <c r="L24" s="13"/>
      <c r="M24" s="13"/>
      <c r="N24" s="39"/>
      <c r="O24" s="14">
        <f t="shared" si="0"/>
        <v>5</v>
      </c>
    </row>
    <row r="25" spans="1:15" ht="21" customHeight="1" x14ac:dyDescent="0.15">
      <c r="A25" s="150"/>
      <c r="B25" s="120"/>
      <c r="C25" s="11" t="s">
        <v>59</v>
      </c>
      <c r="D25" s="12">
        <f>SUM(D23:D24)</f>
        <v>5</v>
      </c>
      <c r="E25" s="12">
        <f>SUM(E23:E24)</f>
        <v>6</v>
      </c>
      <c r="F25" s="12">
        <f>SUM(F23:F24)</f>
        <v>2</v>
      </c>
      <c r="G25" s="12"/>
      <c r="H25" s="12"/>
      <c r="I25" s="12"/>
      <c r="J25" s="12"/>
      <c r="K25" s="12"/>
      <c r="L25" s="13"/>
      <c r="M25" s="13"/>
      <c r="N25" s="39"/>
      <c r="O25" s="17">
        <f t="shared" si="0"/>
        <v>13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12</v>
      </c>
      <c r="E26" s="13">
        <v>15</v>
      </c>
      <c r="F26" s="13">
        <v>1</v>
      </c>
      <c r="G26" s="13"/>
      <c r="H26" s="13"/>
      <c r="I26" s="13"/>
      <c r="J26" s="13"/>
      <c r="K26" s="13"/>
      <c r="L26" s="13"/>
      <c r="M26" s="13"/>
      <c r="N26" s="39"/>
      <c r="O26" s="14">
        <f t="shared" si="0"/>
        <v>28</v>
      </c>
    </row>
    <row r="27" spans="1:15" ht="21" customHeight="1" x14ac:dyDescent="0.15">
      <c r="A27" s="150"/>
      <c r="B27" s="120"/>
      <c r="C27" s="11" t="s">
        <v>58</v>
      </c>
      <c r="D27" s="12">
        <v>0</v>
      </c>
      <c r="E27" s="13">
        <v>0</v>
      </c>
      <c r="F27" s="13">
        <v>0</v>
      </c>
      <c r="G27" s="13"/>
      <c r="H27" s="13"/>
      <c r="I27" s="13"/>
      <c r="J27" s="13"/>
      <c r="K27" s="13"/>
      <c r="L27" s="13"/>
      <c r="M27" s="13"/>
      <c r="N27" s="39"/>
      <c r="O27" s="17">
        <f t="shared" si="0"/>
        <v>0</v>
      </c>
    </row>
    <row r="28" spans="1:15" ht="21" customHeight="1" x14ac:dyDescent="0.15">
      <c r="A28" s="150"/>
      <c r="B28" s="120"/>
      <c r="C28" s="11" t="s">
        <v>59</v>
      </c>
      <c r="D28" s="12">
        <f>SUM(D26:D27)</f>
        <v>12</v>
      </c>
      <c r="E28" s="12">
        <f>SUM(E26:E27)</f>
        <v>15</v>
      </c>
      <c r="F28" s="12">
        <f>SUM(F26:F27)</f>
        <v>1</v>
      </c>
      <c r="G28" s="12"/>
      <c r="H28" s="12"/>
      <c r="I28" s="12"/>
      <c r="J28" s="12"/>
      <c r="K28" s="12"/>
      <c r="L28" s="13"/>
      <c r="M28" s="13"/>
      <c r="N28" s="39"/>
      <c r="O28" s="14">
        <f t="shared" si="0"/>
        <v>28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 t="shared" ref="D29:F30" si="2">SUM(D23,D26)</f>
        <v>17</v>
      </c>
      <c r="E29" s="12">
        <f t="shared" si="2"/>
        <v>16</v>
      </c>
      <c r="F29" s="12">
        <f t="shared" si="2"/>
        <v>3</v>
      </c>
      <c r="G29" s="12"/>
      <c r="H29" s="12"/>
      <c r="I29" s="12"/>
      <c r="J29" s="12"/>
      <c r="K29" s="12"/>
      <c r="L29" s="12"/>
      <c r="M29" s="12"/>
      <c r="N29" s="91"/>
      <c r="O29" s="17">
        <f t="shared" si="0"/>
        <v>36</v>
      </c>
    </row>
    <row r="30" spans="1:15" ht="21" customHeight="1" x14ac:dyDescent="0.15">
      <c r="A30" s="150"/>
      <c r="B30" s="120"/>
      <c r="C30" s="11" t="s">
        <v>58</v>
      </c>
      <c r="D30" s="12">
        <f t="shared" si="2"/>
        <v>0</v>
      </c>
      <c r="E30" s="12">
        <f t="shared" si="2"/>
        <v>5</v>
      </c>
      <c r="F30" s="12">
        <f t="shared" si="2"/>
        <v>0</v>
      </c>
      <c r="G30" s="12"/>
      <c r="H30" s="12"/>
      <c r="I30" s="12"/>
      <c r="J30" s="12"/>
      <c r="K30" s="12"/>
      <c r="L30" s="12"/>
      <c r="M30" s="12"/>
      <c r="N30" s="91"/>
      <c r="O30" s="14">
        <f t="shared" si="0"/>
        <v>5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17</v>
      </c>
      <c r="E31" s="12">
        <f>SUM(E29:E30)</f>
        <v>21</v>
      </c>
      <c r="F31" s="12">
        <f>SUM(F29:F30)</f>
        <v>3</v>
      </c>
      <c r="G31" s="12"/>
      <c r="H31" s="12"/>
      <c r="I31" s="12"/>
      <c r="J31" s="12"/>
      <c r="K31" s="12"/>
      <c r="L31" s="12"/>
      <c r="M31" s="12"/>
      <c r="N31" s="91"/>
      <c r="O31" s="98">
        <f t="shared" si="0"/>
        <v>41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2079</v>
      </c>
      <c r="E32" s="9">
        <v>1097</v>
      </c>
      <c r="F32" s="9">
        <v>1035</v>
      </c>
      <c r="G32" s="9"/>
      <c r="H32" s="9"/>
      <c r="I32" s="9"/>
      <c r="J32" s="9"/>
      <c r="K32" s="9"/>
      <c r="L32" s="9"/>
      <c r="M32" s="9"/>
      <c r="N32" s="90"/>
      <c r="O32" s="10">
        <f t="shared" si="0"/>
        <v>4211</v>
      </c>
    </row>
    <row r="33" spans="1:15" ht="21" customHeight="1" x14ac:dyDescent="0.15">
      <c r="A33" s="150"/>
      <c r="B33" s="120"/>
      <c r="C33" s="11" t="s">
        <v>58</v>
      </c>
      <c r="D33" s="12">
        <v>5</v>
      </c>
      <c r="E33" s="13">
        <v>4</v>
      </c>
      <c r="F33" s="13">
        <v>2</v>
      </c>
      <c r="G33" s="13"/>
      <c r="H33" s="13"/>
      <c r="I33" s="13"/>
      <c r="J33" s="13"/>
      <c r="K33" s="13"/>
      <c r="L33" s="13"/>
      <c r="M33" s="13"/>
      <c r="N33" s="39"/>
      <c r="O33" s="14">
        <f t="shared" si="0"/>
        <v>11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2084</v>
      </c>
      <c r="E34" s="13">
        <f>SUM(E32:E33)</f>
        <v>1101</v>
      </c>
      <c r="F34" s="13">
        <f>SUM(F32:F33)</f>
        <v>1037</v>
      </c>
      <c r="G34" s="13"/>
      <c r="H34" s="13"/>
      <c r="I34" s="13"/>
      <c r="J34" s="13"/>
      <c r="K34" s="13"/>
      <c r="L34" s="13"/>
      <c r="M34" s="13"/>
      <c r="N34" s="39"/>
      <c r="O34" s="98">
        <f t="shared" si="0"/>
        <v>4222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2231</v>
      </c>
      <c r="E35" s="13">
        <v>1148</v>
      </c>
      <c r="F35" s="13">
        <v>1057</v>
      </c>
      <c r="G35" s="13"/>
      <c r="H35" s="13"/>
      <c r="I35" s="13"/>
      <c r="J35" s="13"/>
      <c r="K35" s="13"/>
      <c r="L35" s="13"/>
      <c r="M35" s="13"/>
      <c r="N35" s="39"/>
      <c r="O35" s="14">
        <f t="shared" si="0"/>
        <v>4436</v>
      </c>
    </row>
    <row r="36" spans="1:15" ht="21" customHeight="1" x14ac:dyDescent="0.15">
      <c r="A36" s="150"/>
      <c r="B36" s="120"/>
      <c r="C36" s="11" t="s">
        <v>58</v>
      </c>
      <c r="D36" s="12">
        <v>3</v>
      </c>
      <c r="E36" s="13">
        <v>2</v>
      </c>
      <c r="F36" s="13">
        <v>4</v>
      </c>
      <c r="G36" s="13"/>
      <c r="H36" s="13"/>
      <c r="I36" s="13"/>
      <c r="J36" s="13"/>
      <c r="K36" s="13"/>
      <c r="L36" s="13"/>
      <c r="M36" s="13"/>
      <c r="N36" s="39"/>
      <c r="O36" s="17">
        <f t="shared" si="0"/>
        <v>9</v>
      </c>
    </row>
    <row r="37" spans="1:15" ht="21" customHeight="1" x14ac:dyDescent="0.15">
      <c r="A37" s="150"/>
      <c r="B37" s="120"/>
      <c r="C37" s="11" t="s">
        <v>59</v>
      </c>
      <c r="D37" s="12">
        <f>SUM(D35:D36)</f>
        <v>2234</v>
      </c>
      <c r="E37" s="13">
        <f>SUM(E35:E36)</f>
        <v>1150</v>
      </c>
      <c r="F37" s="13">
        <f>SUM(F35:F36)</f>
        <v>1061</v>
      </c>
      <c r="G37" s="13"/>
      <c r="H37" s="13"/>
      <c r="I37" s="13"/>
      <c r="J37" s="13"/>
      <c r="K37" s="13"/>
      <c r="L37" s="13"/>
      <c r="M37" s="13"/>
      <c r="N37" s="39"/>
      <c r="O37" s="14">
        <f t="shared" si="0"/>
        <v>4445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>SUM(D32,D35)</f>
        <v>4310</v>
      </c>
      <c r="E38" s="12">
        <f>SUM(E32,E35)</f>
        <v>2245</v>
      </c>
      <c r="F38" s="12">
        <f>SUM(F32,F35)</f>
        <v>2092</v>
      </c>
      <c r="G38" s="12"/>
      <c r="H38" s="12"/>
      <c r="I38" s="12"/>
      <c r="J38" s="12"/>
      <c r="K38" s="12"/>
      <c r="L38" s="12"/>
      <c r="M38" s="12"/>
      <c r="N38" s="91"/>
      <c r="O38" s="17">
        <f t="shared" si="0"/>
        <v>8647</v>
      </c>
    </row>
    <row r="39" spans="1:15" ht="21" customHeight="1" x14ac:dyDescent="0.15">
      <c r="A39" s="150"/>
      <c r="B39" s="120"/>
      <c r="C39" s="11" t="s">
        <v>58</v>
      </c>
      <c r="D39" s="12">
        <f t="shared" ref="D39:F39" si="3">SUM(D33,D36)</f>
        <v>8</v>
      </c>
      <c r="E39" s="12">
        <f t="shared" si="3"/>
        <v>6</v>
      </c>
      <c r="F39" s="12">
        <f t="shared" si="3"/>
        <v>6</v>
      </c>
      <c r="G39" s="12"/>
      <c r="H39" s="12"/>
      <c r="I39" s="12"/>
      <c r="J39" s="12"/>
      <c r="K39" s="12"/>
      <c r="L39" s="12"/>
      <c r="M39" s="12"/>
      <c r="N39" s="91"/>
      <c r="O39" s="14">
        <f t="shared" si="0"/>
        <v>20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4318</v>
      </c>
      <c r="E40" s="12">
        <f>SUM(E38:E39)</f>
        <v>2251</v>
      </c>
      <c r="F40" s="12">
        <f>SUM(F38:F39)</f>
        <v>2098</v>
      </c>
      <c r="G40" s="12"/>
      <c r="H40" s="12"/>
      <c r="I40" s="12"/>
      <c r="J40" s="12"/>
      <c r="K40" s="12"/>
      <c r="L40" s="12"/>
      <c r="M40" s="12"/>
      <c r="N40" s="91"/>
      <c r="O40" s="98">
        <f t="shared" si="0"/>
        <v>8667</v>
      </c>
    </row>
    <row r="41" spans="1:15" ht="21" customHeight="1" x14ac:dyDescent="0.15">
      <c r="A41" s="143" t="s">
        <v>63</v>
      </c>
      <c r="B41" s="144"/>
      <c r="C41" s="7" t="s">
        <v>57</v>
      </c>
      <c r="D41" s="8">
        <v>187</v>
      </c>
      <c r="E41" s="9">
        <v>70</v>
      </c>
      <c r="F41" s="9">
        <v>70</v>
      </c>
      <c r="G41" s="9"/>
      <c r="H41" s="9"/>
      <c r="I41" s="9"/>
      <c r="J41" s="9"/>
      <c r="K41" s="9"/>
      <c r="L41" s="9"/>
      <c r="M41" s="9"/>
      <c r="N41" s="90"/>
      <c r="O41" s="10">
        <f t="shared" si="0"/>
        <v>327</v>
      </c>
    </row>
    <row r="42" spans="1:15" ht="21" customHeight="1" x14ac:dyDescent="0.15">
      <c r="A42" s="145"/>
      <c r="B42" s="146"/>
      <c r="C42" s="11" t="s">
        <v>58</v>
      </c>
      <c r="D42" s="12">
        <v>55</v>
      </c>
      <c r="E42" s="13">
        <v>6</v>
      </c>
      <c r="F42" s="13">
        <v>16</v>
      </c>
      <c r="G42" s="13"/>
      <c r="H42" s="13"/>
      <c r="I42" s="13"/>
      <c r="J42" s="13"/>
      <c r="K42" s="13"/>
      <c r="L42" s="13"/>
      <c r="M42" s="13"/>
      <c r="N42" s="39"/>
      <c r="O42" s="14">
        <f t="shared" si="0"/>
        <v>77</v>
      </c>
    </row>
    <row r="43" spans="1:15" ht="21" customHeight="1" thickBot="1" x14ac:dyDescent="0.2">
      <c r="A43" s="147"/>
      <c r="B43" s="148"/>
      <c r="C43" s="15" t="s">
        <v>59</v>
      </c>
      <c r="D43" s="16">
        <f>SUM(D41:D42)</f>
        <v>242</v>
      </c>
      <c r="E43" s="65">
        <f>SUM(E41:E42)</f>
        <v>76</v>
      </c>
      <c r="F43" s="65">
        <f>SUM(F41:F42)</f>
        <v>86</v>
      </c>
      <c r="G43" s="65"/>
      <c r="H43" s="65"/>
      <c r="I43" s="65"/>
      <c r="J43" s="65"/>
      <c r="K43" s="65"/>
      <c r="L43" s="65"/>
      <c r="M43" s="65"/>
      <c r="N43" s="92"/>
      <c r="O43" s="98">
        <f t="shared" si="0"/>
        <v>404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151</v>
      </c>
      <c r="E44" s="9">
        <v>60</v>
      </c>
      <c r="F44" s="9">
        <v>47</v>
      </c>
      <c r="G44" s="9"/>
      <c r="H44" s="9"/>
      <c r="I44" s="9"/>
      <c r="J44" s="9"/>
      <c r="K44" s="9"/>
      <c r="L44" s="9"/>
      <c r="M44" s="9"/>
      <c r="N44" s="90"/>
      <c r="O44" s="10">
        <f t="shared" si="0"/>
        <v>258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13"/>
      <c r="N45" s="39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151</v>
      </c>
      <c r="E46" s="16">
        <f>SUM(E44:E45)</f>
        <v>60</v>
      </c>
      <c r="F46" s="16">
        <f>SUM(F44:F45)</f>
        <v>47</v>
      </c>
      <c r="G46" s="16"/>
      <c r="H46" s="16"/>
      <c r="I46" s="16"/>
      <c r="J46" s="16"/>
      <c r="K46" s="16"/>
      <c r="L46" s="65"/>
      <c r="M46" s="65"/>
      <c r="N46" s="92"/>
      <c r="O46" s="98">
        <f t="shared" si="0"/>
        <v>258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5729</v>
      </c>
      <c r="E47" s="19">
        <f>SUM(E22,E31,E40,E43,E46)</f>
        <v>2827</v>
      </c>
      <c r="F47" s="19">
        <f>SUM(F22,F31,F40,F43,F46)</f>
        <v>2624</v>
      </c>
      <c r="G47" s="19"/>
      <c r="H47" s="19"/>
      <c r="I47" s="19"/>
      <c r="J47" s="19"/>
      <c r="K47" s="19"/>
      <c r="L47" s="19"/>
      <c r="M47" s="19"/>
      <c r="N47" s="93"/>
      <c r="O47" s="37">
        <f t="shared" si="0"/>
        <v>11180</v>
      </c>
    </row>
    <row r="48" spans="1:15" ht="21" customHeight="1" thickBot="1" x14ac:dyDescent="0.2">
      <c r="A48" s="159" t="s">
        <v>32</v>
      </c>
      <c r="B48" s="160"/>
      <c r="C48" s="161"/>
      <c r="D48" s="18">
        <v>199</v>
      </c>
      <c r="E48" s="19">
        <v>85</v>
      </c>
      <c r="F48" s="19">
        <v>78</v>
      </c>
      <c r="G48" s="19"/>
      <c r="H48" s="19"/>
      <c r="I48" s="19"/>
      <c r="J48" s="19"/>
      <c r="K48" s="19"/>
      <c r="L48" s="19"/>
      <c r="M48" s="19"/>
      <c r="N48" s="93"/>
      <c r="O48" s="37">
        <f t="shared" si="0"/>
        <v>362</v>
      </c>
    </row>
    <row r="49" spans="1:15" ht="21" customHeight="1" thickBot="1" x14ac:dyDescent="0.2">
      <c r="A49" s="159" t="s">
        <v>66</v>
      </c>
      <c r="B49" s="160"/>
      <c r="C49" s="161"/>
      <c r="D49" s="18">
        <f>SUM(D47:D48)</f>
        <v>5928</v>
      </c>
      <c r="E49" s="19">
        <f>SUM(E47:E48)</f>
        <v>2912</v>
      </c>
      <c r="F49" s="19">
        <f>SUM(F47:F48)</f>
        <v>2702</v>
      </c>
      <c r="G49" s="19"/>
      <c r="H49" s="19"/>
      <c r="I49" s="19"/>
      <c r="J49" s="19"/>
      <c r="K49" s="19"/>
      <c r="L49" s="19"/>
      <c r="M49" s="19"/>
      <c r="N49" s="93"/>
      <c r="O49" s="37">
        <f t="shared" si="0"/>
        <v>11542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4454</v>
      </c>
      <c r="E50" s="22">
        <v>2477</v>
      </c>
      <c r="F50" s="22">
        <v>2188</v>
      </c>
      <c r="G50" s="22"/>
      <c r="H50" s="22"/>
      <c r="I50" s="22"/>
      <c r="J50" s="22"/>
      <c r="K50" s="22"/>
      <c r="L50" s="22"/>
      <c r="M50" s="22"/>
      <c r="N50" s="94"/>
      <c r="O50" s="10">
        <f t="shared" si="0"/>
        <v>9119</v>
      </c>
    </row>
    <row r="51" spans="1:15" ht="21" customHeight="1" x14ac:dyDescent="0.15">
      <c r="A51" s="118"/>
      <c r="B51" s="146"/>
      <c r="C51" s="11" t="s">
        <v>69</v>
      </c>
      <c r="D51" s="12">
        <v>2023</v>
      </c>
      <c r="E51" s="13">
        <v>1257</v>
      </c>
      <c r="F51" s="13">
        <v>1179</v>
      </c>
      <c r="G51" s="13"/>
      <c r="H51" s="13"/>
      <c r="I51" s="13"/>
      <c r="J51" s="13"/>
      <c r="K51" s="13"/>
      <c r="L51" s="13"/>
      <c r="M51" s="13"/>
      <c r="N51" s="39"/>
      <c r="O51" s="105">
        <f t="shared" si="0"/>
        <v>4459</v>
      </c>
    </row>
    <row r="52" spans="1:15" ht="21" customHeight="1" x14ac:dyDescent="0.15">
      <c r="A52" s="118"/>
      <c r="B52" s="146"/>
      <c r="C52" s="11" t="s">
        <v>59</v>
      </c>
      <c r="D52" s="12">
        <f>SUM(D50:D51)</f>
        <v>6477</v>
      </c>
      <c r="E52" s="12">
        <f>SUM(E50:E51)</f>
        <v>3734</v>
      </c>
      <c r="F52" s="12">
        <f>SUM(F50:F51)</f>
        <v>3367</v>
      </c>
      <c r="G52" s="12"/>
      <c r="H52" s="12"/>
      <c r="I52" s="12"/>
      <c r="J52" s="12"/>
      <c r="K52" s="12"/>
      <c r="L52" s="12"/>
      <c r="M52" s="12"/>
      <c r="N52" s="91"/>
      <c r="O52" s="14">
        <f t="shared" si="0"/>
        <v>13578</v>
      </c>
    </row>
    <row r="53" spans="1:15" ht="21" customHeight="1" x14ac:dyDescent="0.15">
      <c r="A53" s="118"/>
      <c r="B53" s="165" t="s">
        <v>38</v>
      </c>
      <c r="C53" s="166"/>
      <c r="D53" s="12">
        <v>29</v>
      </c>
      <c r="E53" s="13">
        <v>16</v>
      </c>
      <c r="F53" s="13">
        <v>18</v>
      </c>
      <c r="G53" s="13"/>
      <c r="H53" s="13"/>
      <c r="I53" s="13"/>
      <c r="J53" s="13"/>
      <c r="K53" s="13"/>
      <c r="L53" s="13"/>
      <c r="M53" s="13"/>
      <c r="N53" s="39"/>
      <c r="O53" s="98">
        <f t="shared" si="0"/>
        <v>63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62"/>
      <c r="N54" s="95"/>
      <c r="O54" s="107" t="s">
        <v>40</v>
      </c>
    </row>
    <row r="55" spans="1:15" ht="21" customHeight="1" thickBot="1" x14ac:dyDescent="0.2">
      <c r="A55" s="153" t="s">
        <v>41</v>
      </c>
      <c r="B55" s="154"/>
      <c r="C55" s="155"/>
      <c r="D55" s="18">
        <f>SUM(D52:D54)</f>
        <v>6506</v>
      </c>
      <c r="E55" s="19">
        <f>SUM(E52:E54)</f>
        <v>3750</v>
      </c>
      <c r="F55" s="19">
        <f>SUM(F52:F54)</f>
        <v>3385</v>
      </c>
      <c r="G55" s="19"/>
      <c r="H55" s="19"/>
      <c r="I55" s="19"/>
      <c r="J55" s="19"/>
      <c r="K55" s="19"/>
      <c r="L55" s="19"/>
      <c r="M55" s="19"/>
      <c r="N55" s="93"/>
      <c r="O55" s="37">
        <f t="shared" si="0"/>
        <v>13641</v>
      </c>
    </row>
    <row r="56" spans="1:15" ht="23.25" customHeight="1" thickBot="1" x14ac:dyDescent="0.2">
      <c r="A56" s="156" t="s">
        <v>42</v>
      </c>
      <c r="B56" s="157"/>
      <c r="C56" s="158"/>
      <c r="D56" s="26">
        <f>SUM(D49,D55)</f>
        <v>12434</v>
      </c>
      <c r="E56" s="27">
        <f>SUM(E49,E55)</f>
        <v>6662</v>
      </c>
      <c r="F56" s="27">
        <f>SUM(F49,F55)</f>
        <v>6087</v>
      </c>
      <c r="G56" s="27"/>
      <c r="H56" s="27"/>
      <c r="I56" s="27"/>
      <c r="J56" s="27"/>
      <c r="K56" s="27"/>
      <c r="L56" s="27"/>
      <c r="M56" s="27"/>
      <c r="N56" s="55"/>
      <c r="O56" s="28">
        <f t="shared" si="0"/>
        <v>25183</v>
      </c>
    </row>
    <row r="57" spans="1:15" ht="18.75" x14ac:dyDescent="0.4">
      <c r="E57" s="108"/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457B-64F7-435D-89A0-BB56881CB437}">
  <sheetPr>
    <tabColor rgb="FF2CEAF4"/>
    <pageSetUpPr fitToPage="1"/>
  </sheetPr>
  <dimension ref="A1:O56"/>
  <sheetViews>
    <sheetView zoomScaleNormal="100" workbookViewId="0"/>
  </sheetViews>
  <sheetFormatPr defaultRowHeight="13.5" x14ac:dyDescent="0.15"/>
  <cols>
    <col min="1" max="1" width="4" style="1" customWidth="1"/>
    <col min="2" max="2" width="7.25" style="1" customWidth="1"/>
    <col min="3" max="3" width="9" style="1"/>
    <col min="4" max="15" width="9.5" style="1" customWidth="1"/>
    <col min="16" max="16384" width="9" style="1"/>
  </cols>
  <sheetData>
    <row r="1" spans="1:15" ht="15" customHeight="1" x14ac:dyDescent="0.15"/>
    <row r="2" spans="1:15" ht="15" customHeight="1" x14ac:dyDescent="0.15"/>
    <row r="3" spans="1:15" ht="15" customHeight="1" x14ac:dyDescent="0.15"/>
    <row r="4" spans="1:15" ht="15" customHeight="1" x14ac:dyDescent="0.2">
      <c r="A4" s="29"/>
      <c r="B4" s="29"/>
      <c r="C4" s="29"/>
      <c r="D4" s="29"/>
      <c r="E4" s="30"/>
      <c r="F4" s="1" t="s">
        <v>43</v>
      </c>
    </row>
    <row r="5" spans="1:15" ht="15" customHeight="1" x14ac:dyDescent="0.2">
      <c r="A5" s="85" t="s">
        <v>93</v>
      </c>
      <c r="C5" s="86"/>
      <c r="D5" s="106"/>
      <c r="L5" s="89"/>
      <c r="M5" s="89"/>
      <c r="N5" s="89"/>
      <c r="O5" s="31"/>
    </row>
    <row r="6" spans="1:15" ht="15" customHeight="1" thickBot="1" x14ac:dyDescent="0.2">
      <c r="L6" s="32"/>
      <c r="M6" s="32"/>
      <c r="N6" s="32"/>
      <c r="O6" s="32"/>
    </row>
    <row r="7" spans="1:15" ht="48" customHeight="1" x14ac:dyDescent="0.15">
      <c r="A7" s="128" t="s">
        <v>3</v>
      </c>
      <c r="B7" s="129"/>
      <c r="C7" s="130"/>
      <c r="D7" s="169" t="s">
        <v>94</v>
      </c>
      <c r="E7" s="137" t="s">
        <v>95</v>
      </c>
      <c r="F7" s="137" t="s">
        <v>96</v>
      </c>
      <c r="G7" s="137"/>
      <c r="H7" s="137"/>
      <c r="I7" s="137"/>
      <c r="J7" s="137"/>
      <c r="K7" s="137"/>
      <c r="L7" s="137"/>
      <c r="M7" s="137"/>
      <c r="N7" s="185"/>
      <c r="O7" s="175" t="s">
        <v>23</v>
      </c>
    </row>
    <row r="8" spans="1:15" x14ac:dyDescent="0.15">
      <c r="A8" s="118" t="s">
        <v>53</v>
      </c>
      <c r="B8" s="120" t="s">
        <v>54</v>
      </c>
      <c r="C8" s="122" t="s">
        <v>55</v>
      </c>
      <c r="D8" s="170"/>
      <c r="E8" s="173"/>
      <c r="F8" s="173"/>
      <c r="G8" s="173"/>
      <c r="H8" s="178"/>
      <c r="I8" s="178"/>
      <c r="J8" s="173"/>
      <c r="K8" s="173"/>
      <c r="L8" s="173"/>
      <c r="M8" s="173"/>
      <c r="N8" s="186"/>
      <c r="O8" s="176"/>
    </row>
    <row r="9" spans="1:15" x14ac:dyDescent="0.15">
      <c r="A9" s="118"/>
      <c r="B9" s="120"/>
      <c r="C9" s="122"/>
      <c r="D9" s="170"/>
      <c r="E9" s="173"/>
      <c r="F9" s="173"/>
      <c r="G9" s="173"/>
      <c r="H9" s="178"/>
      <c r="I9" s="178"/>
      <c r="J9" s="173"/>
      <c r="K9" s="173"/>
      <c r="L9" s="173"/>
      <c r="M9" s="173"/>
      <c r="N9" s="186"/>
      <c r="O9" s="176"/>
    </row>
    <row r="10" spans="1:15" ht="18.75" customHeight="1" thickBot="1" x14ac:dyDescent="0.2">
      <c r="A10" s="119"/>
      <c r="B10" s="121"/>
      <c r="C10" s="123"/>
      <c r="D10" s="197"/>
      <c r="E10" s="174"/>
      <c r="F10" s="174"/>
      <c r="G10" s="174"/>
      <c r="H10" s="179"/>
      <c r="I10" s="179"/>
      <c r="J10" s="174"/>
      <c r="K10" s="174"/>
      <c r="L10" s="174"/>
      <c r="M10" s="174"/>
      <c r="N10" s="187"/>
      <c r="O10" s="176"/>
    </row>
    <row r="11" spans="1:15" ht="21" customHeight="1" x14ac:dyDescent="0.15">
      <c r="A11" s="149" t="s">
        <v>19</v>
      </c>
      <c r="B11" s="152" t="s">
        <v>56</v>
      </c>
      <c r="C11" s="7" t="s">
        <v>57</v>
      </c>
      <c r="D11" s="8">
        <v>254</v>
      </c>
      <c r="E11" s="9">
        <v>343</v>
      </c>
      <c r="F11" s="109">
        <v>235</v>
      </c>
      <c r="G11" s="9"/>
      <c r="H11" s="9"/>
      <c r="I11" s="9"/>
      <c r="J11" s="9"/>
      <c r="K11" s="9"/>
      <c r="L11" s="9"/>
      <c r="M11" s="90"/>
      <c r="N11" s="90"/>
      <c r="O11" s="37">
        <f t="shared" ref="O11:O56" si="0">SUM(D11:N11)</f>
        <v>832</v>
      </c>
    </row>
    <row r="12" spans="1:15" ht="21" customHeight="1" x14ac:dyDescent="0.15">
      <c r="A12" s="150"/>
      <c r="B12" s="120"/>
      <c r="C12" s="11" t="s">
        <v>58</v>
      </c>
      <c r="D12" s="12">
        <v>75</v>
      </c>
      <c r="E12" s="13">
        <v>74</v>
      </c>
      <c r="F12" s="13">
        <v>18</v>
      </c>
      <c r="G12" s="13"/>
      <c r="H12" s="13"/>
      <c r="I12" s="13"/>
      <c r="J12" s="13"/>
      <c r="K12" s="13"/>
      <c r="L12" s="13"/>
      <c r="M12" s="39"/>
      <c r="N12" s="39"/>
      <c r="O12" s="14">
        <f t="shared" si="0"/>
        <v>167</v>
      </c>
    </row>
    <row r="13" spans="1:15" ht="21" customHeight="1" x14ac:dyDescent="0.15">
      <c r="A13" s="150"/>
      <c r="B13" s="120"/>
      <c r="C13" s="11" t="s">
        <v>59</v>
      </c>
      <c r="D13" s="12">
        <f>SUM(D11:D12)</f>
        <v>329</v>
      </c>
      <c r="E13" s="13">
        <f>SUM(E11:E12)</f>
        <v>417</v>
      </c>
      <c r="F13" s="13">
        <f>SUM(F11:F12)</f>
        <v>253</v>
      </c>
      <c r="G13" s="13"/>
      <c r="H13" s="13"/>
      <c r="I13" s="13"/>
      <c r="J13" s="13"/>
      <c r="K13" s="13"/>
      <c r="L13" s="13"/>
      <c r="M13" s="39"/>
      <c r="N13" s="39"/>
      <c r="O13" s="14">
        <f t="shared" si="0"/>
        <v>999</v>
      </c>
    </row>
    <row r="14" spans="1:15" ht="21" customHeight="1" x14ac:dyDescent="0.15">
      <c r="A14" s="150"/>
      <c r="B14" s="120" t="s">
        <v>60</v>
      </c>
      <c r="C14" s="11" t="s">
        <v>57</v>
      </c>
      <c r="D14" s="12">
        <v>462</v>
      </c>
      <c r="E14" s="13">
        <v>548</v>
      </c>
      <c r="F14" s="13">
        <v>431</v>
      </c>
      <c r="G14" s="13"/>
      <c r="H14" s="13"/>
      <c r="I14" s="13"/>
      <c r="J14" s="13"/>
      <c r="K14" s="13"/>
      <c r="L14" s="13"/>
      <c r="M14" s="39"/>
      <c r="N14" s="39"/>
      <c r="O14" s="14">
        <f t="shared" si="0"/>
        <v>1441</v>
      </c>
    </row>
    <row r="15" spans="1:15" ht="21" customHeight="1" x14ac:dyDescent="0.15">
      <c r="A15" s="150"/>
      <c r="B15" s="120"/>
      <c r="C15" s="11" t="s">
        <v>58</v>
      </c>
      <c r="D15" s="12">
        <v>4</v>
      </c>
      <c r="E15" s="13">
        <v>18</v>
      </c>
      <c r="F15" s="13">
        <v>4</v>
      </c>
      <c r="G15" s="13"/>
      <c r="H15" s="13"/>
      <c r="I15" s="13"/>
      <c r="J15" s="13"/>
      <c r="K15" s="13"/>
      <c r="L15" s="13"/>
      <c r="M15" s="39"/>
      <c r="N15" s="39"/>
      <c r="O15" s="14">
        <f t="shared" si="0"/>
        <v>26</v>
      </c>
    </row>
    <row r="16" spans="1:15" ht="21" customHeight="1" x14ac:dyDescent="0.15">
      <c r="A16" s="150"/>
      <c r="B16" s="120"/>
      <c r="C16" s="11" t="s">
        <v>59</v>
      </c>
      <c r="D16" s="12">
        <f>SUM(D14:D15)</f>
        <v>466</v>
      </c>
      <c r="E16" s="13">
        <f>SUM(E14:E15)</f>
        <v>566</v>
      </c>
      <c r="F16" s="13">
        <f>SUM(F14:F15)</f>
        <v>435</v>
      </c>
      <c r="G16" s="13"/>
      <c r="H16" s="13"/>
      <c r="I16" s="13"/>
      <c r="J16" s="13"/>
      <c r="K16" s="13"/>
      <c r="L16" s="13"/>
      <c r="M16" s="39"/>
      <c r="N16" s="39"/>
      <c r="O16" s="14">
        <f t="shared" si="0"/>
        <v>1467</v>
      </c>
    </row>
    <row r="17" spans="1:15" ht="21" customHeight="1" x14ac:dyDescent="0.15">
      <c r="A17" s="150"/>
      <c r="B17" s="120" t="s">
        <v>61</v>
      </c>
      <c r="C17" s="11" t="s">
        <v>57</v>
      </c>
      <c r="D17" s="12">
        <v>0</v>
      </c>
      <c r="E17" s="13">
        <v>2</v>
      </c>
      <c r="F17" s="13">
        <v>1</v>
      </c>
      <c r="G17" s="13"/>
      <c r="H17" s="13"/>
      <c r="I17" s="13"/>
      <c r="J17" s="13"/>
      <c r="K17" s="13"/>
      <c r="L17" s="13"/>
      <c r="M17" s="39"/>
      <c r="N17" s="96"/>
      <c r="O17" s="14">
        <f t="shared" si="0"/>
        <v>3</v>
      </c>
    </row>
    <row r="18" spans="1:15" ht="21" customHeight="1" x14ac:dyDescent="0.15">
      <c r="A18" s="150"/>
      <c r="B18" s="120"/>
      <c r="C18" s="11" t="s">
        <v>58</v>
      </c>
      <c r="D18" s="12">
        <v>2</v>
      </c>
      <c r="E18" s="13">
        <v>1</v>
      </c>
      <c r="F18" s="13">
        <v>4</v>
      </c>
      <c r="G18" s="13"/>
      <c r="H18" s="13"/>
      <c r="I18" s="13"/>
      <c r="J18" s="13"/>
      <c r="K18" s="13"/>
      <c r="L18" s="13"/>
      <c r="M18" s="39"/>
      <c r="N18" s="96"/>
      <c r="O18" s="14">
        <f t="shared" si="0"/>
        <v>7</v>
      </c>
    </row>
    <row r="19" spans="1:15" ht="21" customHeight="1" x14ac:dyDescent="0.15">
      <c r="A19" s="150"/>
      <c r="B19" s="120"/>
      <c r="C19" s="11" t="s">
        <v>59</v>
      </c>
      <c r="D19" s="12">
        <f>SUM(D17:D18)</f>
        <v>2</v>
      </c>
      <c r="E19" s="13">
        <f>SUM(E17:E18)</f>
        <v>3</v>
      </c>
      <c r="F19" s="12">
        <f>SUM(F17:F18)</f>
        <v>5</v>
      </c>
      <c r="G19" s="13"/>
      <c r="H19" s="13"/>
      <c r="I19" s="13"/>
      <c r="J19" s="13"/>
      <c r="K19" s="13"/>
      <c r="L19" s="13"/>
      <c r="M19" s="39"/>
      <c r="N19" s="96"/>
      <c r="O19" s="14">
        <f t="shared" si="0"/>
        <v>10</v>
      </c>
    </row>
    <row r="20" spans="1:15" ht="21" customHeight="1" x14ac:dyDescent="0.15">
      <c r="A20" s="150"/>
      <c r="B20" s="120" t="s">
        <v>26</v>
      </c>
      <c r="C20" s="11" t="s">
        <v>57</v>
      </c>
      <c r="D20" s="12">
        <f t="shared" ref="D20:F21" si="1">SUM(D11,D14,D17)</f>
        <v>716</v>
      </c>
      <c r="E20" s="12">
        <f t="shared" si="1"/>
        <v>893</v>
      </c>
      <c r="F20" s="12">
        <f t="shared" si="1"/>
        <v>667</v>
      </c>
      <c r="G20" s="12"/>
      <c r="H20" s="12"/>
      <c r="I20" s="12"/>
      <c r="J20" s="12"/>
      <c r="K20" s="12"/>
      <c r="L20" s="12"/>
      <c r="M20" s="91"/>
      <c r="N20" s="96"/>
      <c r="O20" s="14">
        <f t="shared" si="0"/>
        <v>2276</v>
      </c>
    </row>
    <row r="21" spans="1:15" ht="21" customHeight="1" x14ac:dyDescent="0.15">
      <c r="A21" s="150"/>
      <c r="B21" s="120"/>
      <c r="C21" s="11" t="s">
        <v>58</v>
      </c>
      <c r="D21" s="12">
        <f t="shared" si="1"/>
        <v>81</v>
      </c>
      <c r="E21" s="12">
        <f t="shared" si="1"/>
        <v>93</v>
      </c>
      <c r="F21" s="12">
        <f t="shared" si="1"/>
        <v>26</v>
      </c>
      <c r="G21" s="12"/>
      <c r="H21" s="12"/>
      <c r="I21" s="12"/>
      <c r="J21" s="12"/>
      <c r="K21" s="12"/>
      <c r="L21" s="12"/>
      <c r="M21" s="91"/>
      <c r="N21" s="96"/>
      <c r="O21" s="14">
        <f t="shared" si="0"/>
        <v>200</v>
      </c>
    </row>
    <row r="22" spans="1:15" ht="21" customHeight="1" thickBot="1" x14ac:dyDescent="0.2">
      <c r="A22" s="151"/>
      <c r="B22" s="121"/>
      <c r="C22" s="15" t="s">
        <v>59</v>
      </c>
      <c r="D22" s="12">
        <f>SUM(D20:D21)</f>
        <v>797</v>
      </c>
      <c r="E22" s="12">
        <f>SUM(E20:E21)</f>
        <v>986</v>
      </c>
      <c r="F22" s="12">
        <f>SUM(F20:F21)</f>
        <v>693</v>
      </c>
      <c r="G22" s="12"/>
      <c r="H22" s="12"/>
      <c r="I22" s="12"/>
      <c r="J22" s="12"/>
      <c r="K22" s="12"/>
      <c r="L22" s="12"/>
      <c r="M22" s="91"/>
      <c r="N22" s="96"/>
      <c r="O22" s="14">
        <f t="shared" si="0"/>
        <v>2476</v>
      </c>
    </row>
    <row r="23" spans="1:15" ht="21" customHeight="1" x14ac:dyDescent="0.15">
      <c r="A23" s="149" t="s">
        <v>27</v>
      </c>
      <c r="B23" s="152" t="s">
        <v>56</v>
      </c>
      <c r="C23" s="7" t="s">
        <v>57</v>
      </c>
      <c r="D23" s="8">
        <v>3</v>
      </c>
      <c r="E23" s="9">
        <v>9</v>
      </c>
      <c r="F23" s="9">
        <v>0</v>
      </c>
      <c r="G23" s="9"/>
      <c r="H23" s="9"/>
      <c r="I23" s="9"/>
      <c r="J23" s="9"/>
      <c r="K23" s="9"/>
      <c r="L23" s="9"/>
      <c r="M23" s="90"/>
      <c r="N23" s="97"/>
      <c r="O23" s="10">
        <f t="shared" si="0"/>
        <v>12</v>
      </c>
    </row>
    <row r="24" spans="1:15" ht="21" customHeight="1" x14ac:dyDescent="0.15">
      <c r="A24" s="150"/>
      <c r="B24" s="120"/>
      <c r="C24" s="11" t="s">
        <v>58</v>
      </c>
      <c r="D24" s="12">
        <v>5</v>
      </c>
      <c r="E24" s="13">
        <v>29</v>
      </c>
      <c r="F24" s="13">
        <v>7</v>
      </c>
      <c r="G24" s="13"/>
      <c r="H24" s="13"/>
      <c r="I24" s="13"/>
      <c r="J24" s="13"/>
      <c r="K24" s="13"/>
      <c r="L24" s="13"/>
      <c r="M24" s="39"/>
      <c r="N24" s="96"/>
      <c r="O24" s="14">
        <f t="shared" si="0"/>
        <v>41</v>
      </c>
    </row>
    <row r="25" spans="1:15" ht="21" customHeight="1" x14ac:dyDescent="0.15">
      <c r="A25" s="150"/>
      <c r="B25" s="120"/>
      <c r="C25" s="11" t="s">
        <v>59</v>
      </c>
      <c r="D25" s="12">
        <f>SUM(D23:D24)</f>
        <v>8</v>
      </c>
      <c r="E25" s="13">
        <f>SUM(E23:E24)</f>
        <v>38</v>
      </c>
      <c r="F25" s="13">
        <f>SUM(F23:F24)</f>
        <v>7</v>
      </c>
      <c r="G25" s="13"/>
      <c r="H25" s="13"/>
      <c r="I25" s="13"/>
      <c r="J25" s="13"/>
      <c r="K25" s="13"/>
      <c r="L25" s="13"/>
      <c r="M25" s="39"/>
      <c r="N25" s="96"/>
      <c r="O25" s="14">
        <f t="shared" si="0"/>
        <v>53</v>
      </c>
    </row>
    <row r="26" spans="1:15" ht="21" customHeight="1" x14ac:dyDescent="0.15">
      <c r="A26" s="150"/>
      <c r="B26" s="120" t="s">
        <v>60</v>
      </c>
      <c r="C26" s="11" t="s">
        <v>57</v>
      </c>
      <c r="D26" s="12">
        <v>7</v>
      </c>
      <c r="E26" s="13">
        <v>9</v>
      </c>
      <c r="F26" s="13">
        <v>3</v>
      </c>
      <c r="G26" s="13"/>
      <c r="H26" s="13"/>
      <c r="I26" s="13"/>
      <c r="J26" s="13"/>
      <c r="K26" s="13"/>
      <c r="L26" s="13"/>
      <c r="M26" s="39"/>
      <c r="N26" s="96"/>
      <c r="O26" s="14">
        <f t="shared" si="0"/>
        <v>19</v>
      </c>
    </row>
    <row r="27" spans="1:15" ht="21" customHeight="1" x14ac:dyDescent="0.15">
      <c r="A27" s="150"/>
      <c r="B27" s="120"/>
      <c r="C27" s="11" t="s">
        <v>58</v>
      </c>
      <c r="D27" s="12">
        <v>4</v>
      </c>
      <c r="E27" s="13">
        <v>14</v>
      </c>
      <c r="F27" s="13">
        <v>13</v>
      </c>
      <c r="G27" s="13"/>
      <c r="H27" s="13"/>
      <c r="I27" s="13"/>
      <c r="J27" s="13"/>
      <c r="K27" s="13"/>
      <c r="L27" s="13"/>
      <c r="M27" s="39"/>
      <c r="N27" s="96"/>
      <c r="O27" s="14">
        <f t="shared" si="0"/>
        <v>31</v>
      </c>
    </row>
    <row r="28" spans="1:15" ht="21" customHeight="1" x14ac:dyDescent="0.15">
      <c r="A28" s="150"/>
      <c r="B28" s="120"/>
      <c r="C28" s="11" t="s">
        <v>59</v>
      </c>
      <c r="D28" s="12">
        <f>SUM(D26:D27)</f>
        <v>11</v>
      </c>
      <c r="E28" s="13">
        <f>SUM(E26:E27)</f>
        <v>23</v>
      </c>
      <c r="F28" s="13">
        <f>SUM(F26:F27)</f>
        <v>16</v>
      </c>
      <c r="G28" s="13"/>
      <c r="H28" s="13"/>
      <c r="I28" s="13"/>
      <c r="J28" s="13"/>
      <c r="K28" s="13"/>
      <c r="L28" s="13"/>
      <c r="M28" s="39"/>
      <c r="N28" s="96"/>
      <c r="O28" s="14">
        <f t="shared" si="0"/>
        <v>50</v>
      </c>
    </row>
    <row r="29" spans="1:15" ht="21" customHeight="1" x14ac:dyDescent="0.15">
      <c r="A29" s="150"/>
      <c r="B29" s="120" t="s">
        <v>26</v>
      </c>
      <c r="C29" s="11" t="s">
        <v>57</v>
      </c>
      <c r="D29" s="12">
        <f t="shared" ref="D29:F30" si="2">SUM(D23,D26)</f>
        <v>10</v>
      </c>
      <c r="E29" s="12">
        <f t="shared" si="2"/>
        <v>18</v>
      </c>
      <c r="F29" s="12">
        <f t="shared" si="2"/>
        <v>3</v>
      </c>
      <c r="G29" s="12"/>
      <c r="H29" s="12"/>
      <c r="I29" s="12"/>
      <c r="J29" s="12"/>
      <c r="K29" s="12"/>
      <c r="L29" s="12"/>
      <c r="M29" s="91"/>
      <c r="N29" s="96"/>
      <c r="O29" s="14">
        <f t="shared" si="0"/>
        <v>31</v>
      </c>
    </row>
    <row r="30" spans="1:15" ht="21" customHeight="1" x14ac:dyDescent="0.15">
      <c r="A30" s="150"/>
      <c r="B30" s="120"/>
      <c r="C30" s="11" t="s">
        <v>58</v>
      </c>
      <c r="D30" s="12">
        <f t="shared" si="2"/>
        <v>9</v>
      </c>
      <c r="E30" s="12">
        <f t="shared" si="2"/>
        <v>43</v>
      </c>
      <c r="F30" s="12">
        <f t="shared" si="2"/>
        <v>20</v>
      </c>
      <c r="G30" s="12"/>
      <c r="H30" s="12"/>
      <c r="I30" s="12"/>
      <c r="J30" s="12"/>
      <c r="K30" s="12"/>
      <c r="L30" s="12"/>
      <c r="M30" s="91"/>
      <c r="N30" s="96"/>
      <c r="O30" s="14">
        <f t="shared" si="0"/>
        <v>72</v>
      </c>
    </row>
    <row r="31" spans="1:15" ht="21" customHeight="1" thickBot="1" x14ac:dyDescent="0.2">
      <c r="A31" s="151"/>
      <c r="B31" s="121"/>
      <c r="C31" s="15" t="s">
        <v>59</v>
      </c>
      <c r="D31" s="12">
        <f>SUM(D29:D30)</f>
        <v>19</v>
      </c>
      <c r="E31" s="12">
        <f>SUM(E29:E30)</f>
        <v>61</v>
      </c>
      <c r="F31" s="12">
        <f>SUM(F29:F30)</f>
        <v>23</v>
      </c>
      <c r="G31" s="12"/>
      <c r="H31" s="12"/>
      <c r="I31" s="12"/>
      <c r="J31" s="12"/>
      <c r="K31" s="12"/>
      <c r="L31" s="12"/>
      <c r="M31" s="91"/>
      <c r="N31" s="96"/>
      <c r="O31" s="14">
        <f t="shared" si="0"/>
        <v>103</v>
      </c>
    </row>
    <row r="32" spans="1:15" ht="21" customHeight="1" x14ac:dyDescent="0.15">
      <c r="A32" s="149" t="s">
        <v>28</v>
      </c>
      <c r="B32" s="152" t="s">
        <v>56</v>
      </c>
      <c r="C32" s="7" t="s">
        <v>57</v>
      </c>
      <c r="D32" s="8">
        <v>1664</v>
      </c>
      <c r="E32" s="9">
        <v>1519</v>
      </c>
      <c r="F32" s="9">
        <v>1601</v>
      </c>
      <c r="G32" s="9"/>
      <c r="H32" s="9"/>
      <c r="I32" s="9"/>
      <c r="J32" s="9"/>
      <c r="K32" s="9"/>
      <c r="L32" s="9"/>
      <c r="M32" s="90"/>
      <c r="N32" s="97"/>
      <c r="O32" s="10">
        <f t="shared" si="0"/>
        <v>4784</v>
      </c>
    </row>
    <row r="33" spans="1:15" ht="21" customHeight="1" x14ac:dyDescent="0.15">
      <c r="A33" s="150"/>
      <c r="B33" s="120"/>
      <c r="C33" s="11" t="s">
        <v>58</v>
      </c>
      <c r="D33" s="12">
        <v>2</v>
      </c>
      <c r="E33" s="13">
        <v>3</v>
      </c>
      <c r="F33" s="13">
        <v>6</v>
      </c>
      <c r="G33" s="13"/>
      <c r="H33" s="13"/>
      <c r="I33" s="13"/>
      <c r="J33" s="13"/>
      <c r="K33" s="13"/>
      <c r="L33" s="13"/>
      <c r="M33" s="39"/>
      <c r="N33" s="96"/>
      <c r="O33" s="14">
        <f t="shared" si="0"/>
        <v>11</v>
      </c>
    </row>
    <row r="34" spans="1:15" ht="21" customHeight="1" x14ac:dyDescent="0.15">
      <c r="A34" s="150"/>
      <c r="B34" s="120"/>
      <c r="C34" s="11" t="s">
        <v>59</v>
      </c>
      <c r="D34" s="12">
        <f>SUM(D32:D33)</f>
        <v>1666</v>
      </c>
      <c r="E34" s="13">
        <f>SUM(E32:E33)</f>
        <v>1522</v>
      </c>
      <c r="F34" s="13">
        <f>SUM(F32:F33)</f>
        <v>1607</v>
      </c>
      <c r="G34" s="13"/>
      <c r="H34" s="13"/>
      <c r="I34" s="13"/>
      <c r="J34" s="13"/>
      <c r="K34" s="13"/>
      <c r="L34" s="13"/>
      <c r="M34" s="39"/>
      <c r="N34" s="96"/>
      <c r="O34" s="14">
        <f t="shared" si="0"/>
        <v>4795</v>
      </c>
    </row>
    <row r="35" spans="1:15" ht="21" customHeight="1" x14ac:dyDescent="0.15">
      <c r="A35" s="150"/>
      <c r="B35" s="120" t="s">
        <v>60</v>
      </c>
      <c r="C35" s="11" t="s">
        <v>57</v>
      </c>
      <c r="D35" s="12">
        <v>1817</v>
      </c>
      <c r="E35" s="13">
        <v>1429</v>
      </c>
      <c r="F35" s="13">
        <v>1558</v>
      </c>
      <c r="G35" s="13"/>
      <c r="H35" s="13"/>
      <c r="I35" s="13"/>
      <c r="J35" s="13"/>
      <c r="K35" s="13"/>
      <c r="L35" s="13"/>
      <c r="M35" s="39"/>
      <c r="N35" s="96"/>
      <c r="O35" s="14">
        <f t="shared" si="0"/>
        <v>4804</v>
      </c>
    </row>
    <row r="36" spans="1:15" ht="21" customHeight="1" x14ac:dyDescent="0.15">
      <c r="A36" s="150"/>
      <c r="B36" s="120"/>
      <c r="C36" s="11" t="s">
        <v>58</v>
      </c>
      <c r="D36" s="12">
        <v>11</v>
      </c>
      <c r="E36" s="13">
        <v>6</v>
      </c>
      <c r="F36" s="13">
        <v>2</v>
      </c>
      <c r="G36" s="13"/>
      <c r="H36" s="13"/>
      <c r="I36" s="13"/>
      <c r="J36" s="13"/>
      <c r="K36" s="13"/>
      <c r="L36" s="13"/>
      <c r="M36" s="39"/>
      <c r="N36" s="96"/>
      <c r="O36" s="14">
        <f t="shared" si="0"/>
        <v>19</v>
      </c>
    </row>
    <row r="37" spans="1:15" ht="21" customHeight="1" x14ac:dyDescent="0.15">
      <c r="A37" s="150"/>
      <c r="B37" s="120"/>
      <c r="C37" s="11" t="s">
        <v>59</v>
      </c>
      <c r="D37" s="12">
        <f>SUM(D35:D36)</f>
        <v>1828</v>
      </c>
      <c r="E37" s="13">
        <f>SUM(E35:E36)</f>
        <v>1435</v>
      </c>
      <c r="F37" s="13">
        <f>SUM(F35:F36)</f>
        <v>1560</v>
      </c>
      <c r="G37" s="13"/>
      <c r="H37" s="13"/>
      <c r="I37" s="13"/>
      <c r="J37" s="13"/>
      <c r="K37" s="13"/>
      <c r="L37" s="13"/>
      <c r="M37" s="39"/>
      <c r="N37" s="96"/>
      <c r="O37" s="14">
        <f t="shared" si="0"/>
        <v>4823</v>
      </c>
    </row>
    <row r="38" spans="1:15" ht="21" customHeight="1" x14ac:dyDescent="0.15">
      <c r="A38" s="150"/>
      <c r="B38" s="120" t="s">
        <v>26</v>
      </c>
      <c r="C38" s="11" t="s">
        <v>57</v>
      </c>
      <c r="D38" s="12">
        <f t="shared" ref="D38:F39" si="3">SUM(D32,D35)</f>
        <v>3481</v>
      </c>
      <c r="E38" s="12">
        <f t="shared" si="3"/>
        <v>2948</v>
      </c>
      <c r="F38" s="12">
        <f t="shared" si="3"/>
        <v>3159</v>
      </c>
      <c r="G38" s="12"/>
      <c r="H38" s="12"/>
      <c r="I38" s="12"/>
      <c r="J38" s="12"/>
      <c r="K38" s="12"/>
      <c r="L38" s="12"/>
      <c r="M38" s="91"/>
      <c r="N38" s="96"/>
      <c r="O38" s="14">
        <f t="shared" si="0"/>
        <v>9588</v>
      </c>
    </row>
    <row r="39" spans="1:15" ht="21" customHeight="1" x14ac:dyDescent="0.15">
      <c r="A39" s="150"/>
      <c r="B39" s="120"/>
      <c r="C39" s="11" t="s">
        <v>58</v>
      </c>
      <c r="D39" s="12">
        <f t="shared" si="3"/>
        <v>13</v>
      </c>
      <c r="E39" s="12">
        <f t="shared" si="3"/>
        <v>9</v>
      </c>
      <c r="F39" s="12">
        <f t="shared" si="3"/>
        <v>8</v>
      </c>
      <c r="G39" s="12"/>
      <c r="H39" s="12"/>
      <c r="I39" s="12"/>
      <c r="J39" s="12"/>
      <c r="K39" s="12"/>
      <c r="L39" s="12"/>
      <c r="M39" s="91"/>
      <c r="N39" s="96"/>
      <c r="O39" s="14">
        <f t="shared" si="0"/>
        <v>30</v>
      </c>
    </row>
    <row r="40" spans="1:15" ht="21" customHeight="1" thickBot="1" x14ac:dyDescent="0.2">
      <c r="A40" s="151"/>
      <c r="B40" s="121"/>
      <c r="C40" s="15" t="s">
        <v>59</v>
      </c>
      <c r="D40" s="12">
        <f>SUM(D38:D39)</f>
        <v>3494</v>
      </c>
      <c r="E40" s="12">
        <f>SUM(E38:E39)</f>
        <v>2957</v>
      </c>
      <c r="F40" s="12">
        <f>SUM(F38:F39)</f>
        <v>3167</v>
      </c>
      <c r="G40" s="12"/>
      <c r="H40" s="12"/>
      <c r="I40" s="12"/>
      <c r="J40" s="12"/>
      <c r="K40" s="12"/>
      <c r="L40" s="12"/>
      <c r="M40" s="91"/>
      <c r="N40" s="96"/>
      <c r="O40" s="14">
        <f t="shared" si="0"/>
        <v>9618</v>
      </c>
    </row>
    <row r="41" spans="1:15" ht="21" customHeight="1" x14ac:dyDescent="0.15">
      <c r="A41" s="143" t="s">
        <v>63</v>
      </c>
      <c r="B41" s="144"/>
      <c r="C41" s="7" t="s">
        <v>57</v>
      </c>
      <c r="D41" s="8">
        <v>145</v>
      </c>
      <c r="E41" s="9">
        <v>155</v>
      </c>
      <c r="F41" s="9">
        <v>103</v>
      </c>
      <c r="G41" s="9"/>
      <c r="H41" s="9"/>
      <c r="I41" s="9"/>
      <c r="J41" s="9"/>
      <c r="K41" s="9"/>
      <c r="L41" s="9"/>
      <c r="M41" s="90"/>
      <c r="N41" s="97"/>
      <c r="O41" s="37">
        <f t="shared" si="0"/>
        <v>403</v>
      </c>
    </row>
    <row r="42" spans="1:15" ht="21" customHeight="1" x14ac:dyDescent="0.15">
      <c r="A42" s="145"/>
      <c r="B42" s="146"/>
      <c r="C42" s="11" t="s">
        <v>58</v>
      </c>
      <c r="D42" s="12">
        <v>53</v>
      </c>
      <c r="E42" s="13">
        <v>24</v>
      </c>
      <c r="F42" s="13">
        <v>16</v>
      </c>
      <c r="G42" s="13"/>
      <c r="H42" s="13"/>
      <c r="I42" s="13"/>
      <c r="J42" s="13"/>
      <c r="K42" s="13"/>
      <c r="L42" s="13"/>
      <c r="M42" s="39"/>
      <c r="N42" s="96"/>
      <c r="O42" s="14">
        <f t="shared" si="0"/>
        <v>93</v>
      </c>
    </row>
    <row r="43" spans="1:15" ht="21" customHeight="1" thickBot="1" x14ac:dyDescent="0.2">
      <c r="A43" s="147"/>
      <c r="B43" s="148"/>
      <c r="C43" s="15" t="s">
        <v>59</v>
      </c>
      <c r="D43" s="16">
        <f>SUM(D41:D42)</f>
        <v>198</v>
      </c>
      <c r="E43" s="16">
        <f>SUM(E41:E42)</f>
        <v>179</v>
      </c>
      <c r="F43" s="16">
        <f>SUM(F41:F42)</f>
        <v>119</v>
      </c>
      <c r="G43" s="16"/>
      <c r="H43" s="16"/>
      <c r="I43" s="16"/>
      <c r="J43" s="16"/>
      <c r="K43" s="16"/>
      <c r="L43" s="16"/>
      <c r="M43" s="110"/>
      <c r="N43" s="99"/>
      <c r="O43" s="105">
        <f t="shared" si="0"/>
        <v>496</v>
      </c>
    </row>
    <row r="44" spans="1:15" ht="21" customHeight="1" x14ac:dyDescent="0.15">
      <c r="A44" s="143" t="s">
        <v>64</v>
      </c>
      <c r="B44" s="144"/>
      <c r="C44" s="7" t="s">
        <v>57</v>
      </c>
      <c r="D44" s="8">
        <v>78</v>
      </c>
      <c r="E44" s="9">
        <v>179</v>
      </c>
      <c r="F44" s="9">
        <v>95</v>
      </c>
      <c r="G44" s="9"/>
      <c r="H44" s="9"/>
      <c r="I44" s="9"/>
      <c r="J44" s="9"/>
      <c r="K44" s="9"/>
      <c r="L44" s="9"/>
      <c r="M44" s="90"/>
      <c r="N44" s="97"/>
      <c r="O44" s="37">
        <f t="shared" si="0"/>
        <v>352</v>
      </c>
    </row>
    <row r="45" spans="1:15" ht="21" customHeight="1" x14ac:dyDescent="0.15">
      <c r="A45" s="145"/>
      <c r="B45" s="146"/>
      <c r="C45" s="11" t="s">
        <v>58</v>
      </c>
      <c r="D45" s="12">
        <v>0</v>
      </c>
      <c r="E45" s="13">
        <v>0</v>
      </c>
      <c r="F45" s="13">
        <v>0</v>
      </c>
      <c r="G45" s="13"/>
      <c r="H45" s="13"/>
      <c r="I45" s="13"/>
      <c r="J45" s="13"/>
      <c r="K45" s="13"/>
      <c r="L45" s="13"/>
      <c r="M45" s="39"/>
      <c r="N45" s="96"/>
      <c r="O45" s="14">
        <f t="shared" si="0"/>
        <v>0</v>
      </c>
    </row>
    <row r="46" spans="1:15" ht="21" customHeight="1" thickBot="1" x14ac:dyDescent="0.2">
      <c r="A46" s="147"/>
      <c r="B46" s="148"/>
      <c r="C46" s="15" t="s">
        <v>59</v>
      </c>
      <c r="D46" s="16">
        <f>SUM(D44:D45)</f>
        <v>78</v>
      </c>
      <c r="E46" s="65">
        <f>SUM(E44:E45)</f>
        <v>179</v>
      </c>
      <c r="F46" s="65">
        <f>SUM(F44:F45)</f>
        <v>95</v>
      </c>
      <c r="G46" s="65"/>
      <c r="H46" s="65"/>
      <c r="I46" s="65"/>
      <c r="J46" s="65"/>
      <c r="K46" s="65"/>
      <c r="L46" s="65"/>
      <c r="M46" s="92"/>
      <c r="N46" s="99"/>
      <c r="O46" s="105">
        <f t="shared" si="0"/>
        <v>352</v>
      </c>
    </row>
    <row r="47" spans="1:15" ht="21" customHeight="1" thickBot="1" x14ac:dyDescent="0.2">
      <c r="A47" s="159" t="s">
        <v>65</v>
      </c>
      <c r="B47" s="160"/>
      <c r="C47" s="161"/>
      <c r="D47" s="18">
        <f>SUM(D22,D31,D40,D43,D46)</f>
        <v>4586</v>
      </c>
      <c r="E47" s="18">
        <f>SUM(E22,E31,E40,E43,E46)</f>
        <v>4362</v>
      </c>
      <c r="F47" s="18">
        <f>SUM(F22,F31,F40,F43,F46)</f>
        <v>4097</v>
      </c>
      <c r="G47" s="18"/>
      <c r="H47" s="18"/>
      <c r="I47" s="18"/>
      <c r="J47" s="18"/>
      <c r="K47" s="18"/>
      <c r="L47" s="18"/>
      <c r="M47" s="111"/>
      <c r="N47" s="100"/>
      <c r="O47" s="28">
        <f t="shared" si="0"/>
        <v>13045</v>
      </c>
    </row>
    <row r="48" spans="1:15" ht="21" customHeight="1" thickBot="1" x14ac:dyDescent="0.2">
      <c r="A48" s="159" t="s">
        <v>32</v>
      </c>
      <c r="B48" s="160"/>
      <c r="C48" s="161"/>
      <c r="D48" s="18">
        <v>190</v>
      </c>
      <c r="E48" s="19">
        <v>113</v>
      </c>
      <c r="F48" s="19">
        <v>180</v>
      </c>
      <c r="G48" s="19"/>
      <c r="H48" s="19"/>
      <c r="I48" s="19"/>
      <c r="J48" s="19"/>
      <c r="K48" s="19"/>
      <c r="L48" s="19"/>
      <c r="M48" s="93"/>
      <c r="N48" s="100"/>
      <c r="O48" s="28">
        <f t="shared" si="0"/>
        <v>483</v>
      </c>
    </row>
    <row r="49" spans="1:15" ht="21" customHeight="1" thickBot="1" x14ac:dyDescent="0.2">
      <c r="A49" s="159" t="s">
        <v>66</v>
      </c>
      <c r="B49" s="160"/>
      <c r="C49" s="161"/>
      <c r="D49" s="18">
        <f>SUM(D47:D48)</f>
        <v>4776</v>
      </c>
      <c r="E49" s="19">
        <f>SUM(E47:E48)</f>
        <v>4475</v>
      </c>
      <c r="F49" s="19">
        <f>SUM(F47:F48)</f>
        <v>4277</v>
      </c>
      <c r="G49" s="19"/>
      <c r="H49" s="19"/>
      <c r="I49" s="19"/>
      <c r="J49" s="19"/>
      <c r="K49" s="19"/>
      <c r="L49" s="19"/>
      <c r="M49" s="93"/>
      <c r="N49" s="100"/>
      <c r="O49" s="28">
        <f t="shared" si="0"/>
        <v>13528</v>
      </c>
    </row>
    <row r="50" spans="1:15" ht="21" customHeight="1" x14ac:dyDescent="0.15">
      <c r="A50" s="162" t="s">
        <v>34</v>
      </c>
      <c r="B50" s="164" t="s">
        <v>67</v>
      </c>
      <c r="C50" s="20" t="s">
        <v>68</v>
      </c>
      <c r="D50" s="21">
        <v>3785</v>
      </c>
      <c r="E50" s="22">
        <v>2635</v>
      </c>
      <c r="F50" s="22">
        <v>3771</v>
      </c>
      <c r="G50" s="22"/>
      <c r="H50" s="22"/>
      <c r="I50" s="22"/>
      <c r="J50" s="22"/>
      <c r="K50" s="22"/>
      <c r="L50" s="22"/>
      <c r="M50" s="94"/>
      <c r="N50" s="101"/>
      <c r="O50" s="98">
        <f t="shared" si="0"/>
        <v>10191</v>
      </c>
    </row>
    <row r="51" spans="1:15" ht="21" customHeight="1" x14ac:dyDescent="0.15">
      <c r="A51" s="118"/>
      <c r="B51" s="146"/>
      <c r="C51" s="11" t="s">
        <v>69</v>
      </c>
      <c r="D51" s="12">
        <v>2516</v>
      </c>
      <c r="E51" s="13">
        <v>1937</v>
      </c>
      <c r="F51" s="13">
        <v>2418</v>
      </c>
      <c r="G51" s="13"/>
      <c r="H51" s="13"/>
      <c r="I51" s="13"/>
      <c r="J51" s="13"/>
      <c r="K51" s="13"/>
      <c r="L51" s="13"/>
      <c r="M51" s="39"/>
      <c r="N51" s="96"/>
      <c r="O51" s="14">
        <f t="shared" si="0"/>
        <v>6871</v>
      </c>
    </row>
    <row r="52" spans="1:15" ht="21" customHeight="1" x14ac:dyDescent="0.15">
      <c r="A52" s="118"/>
      <c r="B52" s="146"/>
      <c r="C52" s="11" t="s">
        <v>59</v>
      </c>
      <c r="D52" s="12">
        <f>SUM(D50:D51)</f>
        <v>6301</v>
      </c>
      <c r="E52" s="13">
        <f>SUM(E50:E51)</f>
        <v>4572</v>
      </c>
      <c r="F52" s="13">
        <f>SUM(F50:F51)</f>
        <v>6189</v>
      </c>
      <c r="G52" s="13"/>
      <c r="H52" s="13"/>
      <c r="I52" s="13"/>
      <c r="J52" s="13"/>
      <c r="K52" s="13"/>
      <c r="L52" s="13"/>
      <c r="M52" s="39"/>
      <c r="N52" s="96"/>
      <c r="O52" s="14">
        <f t="shared" si="0"/>
        <v>17062</v>
      </c>
    </row>
    <row r="53" spans="1:15" ht="21" customHeight="1" x14ac:dyDescent="0.15">
      <c r="A53" s="118"/>
      <c r="B53" s="165" t="s">
        <v>38</v>
      </c>
      <c r="C53" s="166"/>
      <c r="D53" s="12">
        <v>28</v>
      </c>
      <c r="E53" s="13">
        <v>29</v>
      </c>
      <c r="F53" s="13">
        <v>28</v>
      </c>
      <c r="G53" s="13"/>
      <c r="H53" s="13"/>
      <c r="I53" s="13"/>
      <c r="J53" s="13"/>
      <c r="K53" s="13"/>
      <c r="L53" s="13"/>
      <c r="M53" s="39"/>
      <c r="N53" s="96"/>
      <c r="O53" s="14">
        <f t="shared" si="0"/>
        <v>85</v>
      </c>
    </row>
    <row r="54" spans="1:15" ht="21" customHeight="1" thickBot="1" x14ac:dyDescent="0.2">
      <c r="A54" s="163"/>
      <c r="B54" s="167" t="s">
        <v>39</v>
      </c>
      <c r="C54" s="168"/>
      <c r="D54" s="23" t="s">
        <v>40</v>
      </c>
      <c r="E54" s="24" t="s">
        <v>40</v>
      </c>
      <c r="F54" s="24" t="s">
        <v>40</v>
      </c>
      <c r="G54" s="62"/>
      <c r="H54" s="62"/>
      <c r="I54" s="62"/>
      <c r="J54" s="62"/>
      <c r="K54" s="62"/>
      <c r="L54" s="62"/>
      <c r="M54" s="95"/>
      <c r="N54" s="102"/>
      <c r="O54" s="103" t="s">
        <v>40</v>
      </c>
    </row>
    <row r="55" spans="1:15" ht="21" customHeight="1" thickBot="1" x14ac:dyDescent="0.2">
      <c r="A55" s="153" t="s">
        <v>41</v>
      </c>
      <c r="B55" s="154"/>
      <c r="C55" s="155"/>
      <c r="D55" s="18">
        <f>SUM(D52:D54)</f>
        <v>6329</v>
      </c>
      <c r="E55" s="19">
        <f>SUM(E52:E54)</f>
        <v>4601</v>
      </c>
      <c r="F55" s="19">
        <f>SUM(F52:F54)</f>
        <v>6217</v>
      </c>
      <c r="G55" s="19"/>
      <c r="H55" s="19"/>
      <c r="I55" s="19"/>
      <c r="J55" s="19"/>
      <c r="K55" s="19"/>
      <c r="L55" s="19"/>
      <c r="M55" s="93"/>
      <c r="N55" s="100"/>
      <c r="O55" s="28">
        <f t="shared" si="0"/>
        <v>17147</v>
      </c>
    </row>
    <row r="56" spans="1:15" ht="23.25" customHeight="1" thickBot="1" x14ac:dyDescent="0.2">
      <c r="A56" s="156" t="s">
        <v>42</v>
      </c>
      <c r="B56" s="157"/>
      <c r="C56" s="158"/>
      <c r="D56" s="26">
        <f>SUM(D49,D55)</f>
        <v>11105</v>
      </c>
      <c r="E56" s="27">
        <f>SUM(E49,E55)</f>
        <v>9076</v>
      </c>
      <c r="F56" s="27">
        <f>SUM(F49,F55)</f>
        <v>10494</v>
      </c>
      <c r="G56" s="27"/>
      <c r="H56" s="27"/>
      <c r="I56" s="27"/>
      <c r="J56" s="27"/>
      <c r="K56" s="27"/>
      <c r="L56" s="27"/>
      <c r="M56" s="55"/>
      <c r="N56" s="104"/>
      <c r="O56" s="28">
        <f t="shared" si="0"/>
        <v>30675</v>
      </c>
    </row>
  </sheetData>
  <mergeCells count="40">
    <mergeCell ref="A55:C55"/>
    <mergeCell ref="A56:C56"/>
    <mergeCell ref="A41:B43"/>
    <mergeCell ref="A44:B46"/>
    <mergeCell ref="A47:C47"/>
    <mergeCell ref="A48:C48"/>
    <mergeCell ref="A49:C49"/>
    <mergeCell ref="A50:A54"/>
    <mergeCell ref="B50:B52"/>
    <mergeCell ref="B53:C53"/>
    <mergeCell ref="B54:C54"/>
    <mergeCell ref="A23:A31"/>
    <mergeCell ref="B23:B25"/>
    <mergeCell ref="B26:B28"/>
    <mergeCell ref="B29:B31"/>
    <mergeCell ref="A32:A40"/>
    <mergeCell ref="B32:B34"/>
    <mergeCell ref="B35:B37"/>
    <mergeCell ref="B38:B40"/>
    <mergeCell ref="O7:O10"/>
    <mergeCell ref="A8:A10"/>
    <mergeCell ref="B8:B10"/>
    <mergeCell ref="C8:C10"/>
    <mergeCell ref="A11:A22"/>
    <mergeCell ref="B11:B13"/>
    <mergeCell ref="B14:B16"/>
    <mergeCell ref="B17:B19"/>
    <mergeCell ref="B20:B22"/>
    <mergeCell ref="I7:I10"/>
    <mergeCell ref="J7:J10"/>
    <mergeCell ref="K7:K10"/>
    <mergeCell ref="L7:L10"/>
    <mergeCell ref="M7:M10"/>
    <mergeCell ref="N7:N10"/>
    <mergeCell ref="A7:C7"/>
    <mergeCell ref="D7:D10"/>
    <mergeCell ref="E7:E10"/>
    <mergeCell ref="F7:F10"/>
    <mergeCell ref="G7:G10"/>
    <mergeCell ref="H7:H10"/>
  </mergeCells>
  <phoneticPr fontId="2"/>
  <pageMargins left="0.39370078740157483" right="0.39370078740157483" top="0.59055118110236227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県内10市</vt:lpstr>
      <vt:lpstr>県内  郡別</vt:lpstr>
      <vt:lpstr>青森管轄</vt:lpstr>
      <vt:lpstr>八戸管轄</vt:lpstr>
      <vt:lpstr>東津軽郡</vt:lpstr>
      <vt:lpstr>西津軽郡</vt:lpstr>
      <vt:lpstr>中津軽郡</vt:lpstr>
      <vt:lpstr>南津軽郡</vt:lpstr>
      <vt:lpstr>北津軽郡</vt:lpstr>
      <vt:lpstr>下北郡</vt:lpstr>
      <vt:lpstr>上北郡</vt:lpstr>
      <vt:lpstr>三戸郡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STN105</dc:creator>
  <cp:lastModifiedBy>STN105</cp:lastModifiedBy>
  <cp:lastPrinted>2025-01-08T05:43:01Z</cp:lastPrinted>
  <dcterms:created xsi:type="dcterms:W3CDTF">2025-01-08T05:39:57Z</dcterms:created>
  <dcterms:modified xsi:type="dcterms:W3CDTF">2025-01-08T05:50:45Z</dcterms:modified>
</cp:coreProperties>
</file>