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35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</sheets>
  <definedNames/>
  <calcPr fullCalcOnLoad="1"/>
</workbook>
</file>

<file path=xl/sharedStrings.xml><?xml version="1.0" encoding="utf-8"?>
<sst xmlns="http://schemas.openxmlformats.org/spreadsheetml/2006/main" count="898" uniqueCount="144">
  <si>
    <t>外ヶ浜町</t>
  </si>
  <si>
    <t>つがる市</t>
  </si>
  <si>
    <t>軽自動車合計</t>
  </si>
  <si>
    <t>東北運輸局青森運輸支局</t>
  </si>
  <si>
    <t>市  町  村  別</t>
  </si>
  <si>
    <t>青森市　</t>
  </si>
  <si>
    <t>弘前市</t>
  </si>
  <si>
    <t>黒石市</t>
  </si>
  <si>
    <t>五所川原市</t>
  </si>
  <si>
    <t>むつ市</t>
  </si>
  <si>
    <t>平　川　市</t>
  </si>
  <si>
    <t>八戸市</t>
  </si>
  <si>
    <t>十和田市</t>
  </si>
  <si>
    <t>三沢市</t>
  </si>
  <si>
    <t>駐留軍内数</t>
  </si>
  <si>
    <t>市計</t>
  </si>
  <si>
    <t>用途別</t>
  </si>
  <si>
    <t>車種別</t>
  </si>
  <si>
    <t>業態別</t>
  </si>
  <si>
    <t>貨    物    車</t>
  </si>
  <si>
    <t>普通車</t>
  </si>
  <si>
    <t>自家用</t>
  </si>
  <si>
    <t>事業用</t>
  </si>
  <si>
    <t>計</t>
  </si>
  <si>
    <t>小型車</t>
  </si>
  <si>
    <t>被牽引車</t>
  </si>
  <si>
    <t>合 計</t>
  </si>
  <si>
    <t>乗   合   車</t>
  </si>
  <si>
    <t>乗   用   車</t>
  </si>
  <si>
    <t>特種用途車</t>
  </si>
  <si>
    <t>大型特殊車</t>
  </si>
  <si>
    <t>登録車両数合計</t>
  </si>
  <si>
    <t>小  型  二 輪 車</t>
  </si>
  <si>
    <t>検査車両数合計</t>
  </si>
  <si>
    <t>軽 自 動 車</t>
  </si>
  <si>
    <t>四輪</t>
  </si>
  <si>
    <t>乗用車</t>
  </si>
  <si>
    <t>貨物車</t>
  </si>
  <si>
    <t>特      種</t>
  </si>
  <si>
    <t>二      輪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</si>
  <si>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</si>
  <si>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</si>
  <si>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</si>
  <si>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</si>
  <si>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</si>
  <si>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</si>
  <si>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</si>
  <si>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</si>
  <si>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</si>
  <si>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</si>
  <si>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</si>
  <si>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</si>
  <si>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</si>
  <si>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</si>
  <si>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</si>
  <si>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</si>
  <si>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</si>
  <si>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東津軽郡</t>
  </si>
  <si>
    <t>西津軽郡</t>
  </si>
  <si>
    <t>中津軽郡</t>
  </si>
  <si>
    <t>南津軽郡</t>
  </si>
  <si>
    <t>北津軽郡</t>
  </si>
  <si>
    <t>上北郡</t>
  </si>
  <si>
    <t>下北郡</t>
  </si>
  <si>
    <t>三戸郡</t>
  </si>
  <si>
    <t>郡計</t>
  </si>
  <si>
    <t>乗    合    車</t>
  </si>
  <si>
    <t>軽自動車合計</t>
  </si>
  <si>
    <t>　</t>
  </si>
  <si>
    <t>市  町  村  別</t>
  </si>
  <si>
    <t>東津軽郡</t>
  </si>
  <si>
    <t>西津軽郡</t>
  </si>
  <si>
    <t>中津軽郡</t>
  </si>
  <si>
    <t>南津軽郡</t>
  </si>
  <si>
    <t>北津軽郡</t>
  </si>
  <si>
    <t>横浜町　　　野辺地町　　上北郡の内</t>
  </si>
  <si>
    <t>下北郡</t>
  </si>
  <si>
    <t>郡部計</t>
  </si>
  <si>
    <t>七市計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</si>
  <si>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</si>
  <si>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</si>
  <si>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</si>
  <si>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</si>
  <si>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</si>
  <si>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</si>
  <si>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</si>
  <si>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</si>
  <si>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>横浜町を除く野辺地町　　　　　上北郡</t>
  </si>
  <si>
    <t>郡部計</t>
  </si>
  <si>
    <t>三市計</t>
  </si>
  <si>
    <t>八戸管轄計</t>
  </si>
  <si>
    <t>総合計</t>
  </si>
  <si>
    <t>総      合      計</t>
  </si>
  <si>
    <t xml:space="preserve">   東　　津　　軽　　郡</t>
  </si>
  <si>
    <t>市  町  村  別</t>
  </si>
  <si>
    <t>平内町</t>
  </si>
  <si>
    <t>今別町</t>
  </si>
  <si>
    <t>蓬田村</t>
  </si>
  <si>
    <t xml:space="preserve">   西　　津　　軽　　郡</t>
  </si>
  <si>
    <t>鰺ｹ沢町</t>
  </si>
  <si>
    <t>深浦町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</si>
  <si>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</si>
  <si>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</si>
  <si>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</si>
  <si>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</si>
  <si>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</si>
  <si>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</si>
  <si>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</si>
  <si>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</si>
  <si>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</t>
  </si>
  <si>
    <t xml:space="preserve">   中　　津　　軽　　郡</t>
  </si>
  <si>
    <t>西目屋村</t>
  </si>
  <si>
    <t xml:space="preserve">   南　　津　　軽　　郡</t>
  </si>
  <si>
    <t>藤崎町</t>
  </si>
  <si>
    <t>大鰐町</t>
  </si>
  <si>
    <t>田舎舘村</t>
  </si>
  <si>
    <t xml:space="preserve">   北　　津　　軽　　郡</t>
  </si>
  <si>
    <t>市  町  村  別</t>
  </si>
  <si>
    <t>板柳町</t>
  </si>
  <si>
    <t>中泊町</t>
  </si>
  <si>
    <t>鶴田町</t>
  </si>
  <si>
    <t xml:space="preserve">   下　　北　　郡</t>
  </si>
  <si>
    <t>大間町</t>
  </si>
  <si>
    <t>東通村</t>
  </si>
  <si>
    <t>風間浦村</t>
  </si>
  <si>
    <t>佐井村</t>
  </si>
  <si>
    <t xml:space="preserve">   上　　北　　郡</t>
  </si>
  <si>
    <t>野辺地町</t>
  </si>
  <si>
    <t>横浜町</t>
  </si>
  <si>
    <t>おいらせ町</t>
  </si>
  <si>
    <t>六戸町</t>
  </si>
  <si>
    <t>七戸町</t>
  </si>
  <si>
    <t>東北町</t>
  </si>
  <si>
    <t>六ヶ所村</t>
  </si>
  <si>
    <t xml:space="preserve">   三　　戸　　郡</t>
  </si>
  <si>
    <t>三戸町</t>
  </si>
  <si>
    <t>五戸町</t>
  </si>
  <si>
    <t>田子町</t>
  </si>
  <si>
    <t>南部町</t>
  </si>
  <si>
    <t>階上町</t>
  </si>
  <si>
    <t>新郷村</t>
  </si>
  <si>
    <t>　平成２０年３月３１日現在</t>
  </si>
  <si>
    <t xml:space="preserve">   ＜青森県内市町村別自動車保有車両数＞</t>
  </si>
  <si>
    <t>青森管轄計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</si>
</sst>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b/>
      <sz val="14"/>
      <name val="ＭＳ 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9" fillId="0" borderId="10" xfId="60" applyFont="1" applyBorder="1" applyAlignment="1">
      <alignment horizontal="center" vertical="center"/>
      <protection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9" fillId="0" borderId="13" xfId="60" applyFont="1" applyBorder="1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9" fillId="0" borderId="16" xfId="60" applyFont="1" applyBorder="1" applyAlignment="1">
      <alignment horizontal="center" vertical="center"/>
      <protection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9" fillId="0" borderId="20" xfId="60" applyFont="1" applyBorder="1" applyAlignment="1">
      <alignment horizontal="center"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2" fillId="0" borderId="0" xfId="60" applyFont="1">
      <alignment/>
      <protection/>
    </xf>
    <xf numFmtId="0" fontId="12" fillId="0" borderId="0" xfId="60" applyFont="1" applyAlignment="1">
      <alignment horizontal="left"/>
      <protection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12" xfId="60" applyFont="1" applyBorder="1" applyAlignment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15" xfId="60" applyFont="1" applyBorder="1" applyAlignment="1">
      <alignment vertical="center"/>
      <protection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60" applyFont="1" applyBorder="1" applyAlignment="1">
      <alignment vertical="center"/>
      <protection/>
    </xf>
    <xf numFmtId="38" fontId="0" fillId="0" borderId="34" xfId="48" applyFont="1" applyBorder="1" applyAlignment="1">
      <alignment vertical="center"/>
    </xf>
    <xf numFmtId="0" fontId="0" fillId="0" borderId="19" xfId="60" applyFont="1" applyBorder="1" applyAlignment="1">
      <alignment vertical="center"/>
      <protection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0" xfId="60" applyBorder="1">
      <alignment/>
      <protection/>
    </xf>
    <xf numFmtId="38" fontId="0" fillId="0" borderId="39" xfId="48" applyFont="1" applyBorder="1" applyAlignment="1">
      <alignment vertical="center"/>
    </xf>
    <xf numFmtId="0" fontId="13" fillId="0" borderId="0" xfId="60" applyFont="1">
      <alignment/>
      <protection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16" fillId="0" borderId="0" xfId="60" applyFont="1">
      <alignment/>
      <protection/>
    </xf>
    <xf numFmtId="0" fontId="12" fillId="0" borderId="0" xfId="60" applyFont="1">
      <alignment/>
      <protection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0" fontId="4" fillId="0" borderId="0" xfId="60" applyFont="1">
      <alignment/>
      <protection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0" fontId="17" fillId="0" borderId="0" xfId="60" applyFont="1">
      <alignment/>
      <protection/>
    </xf>
    <xf numFmtId="38" fontId="3" fillId="33" borderId="59" xfId="48" applyFont="1" applyFill="1" applyBorder="1" applyAlignment="1">
      <alignment vertical="center"/>
    </xf>
    <xf numFmtId="38" fontId="3" fillId="33" borderId="60" xfId="48" applyFont="1" applyFill="1" applyBorder="1" applyAlignment="1">
      <alignment vertical="center"/>
    </xf>
    <xf numFmtId="38" fontId="3" fillId="33" borderId="61" xfId="48" applyFont="1" applyFill="1" applyBorder="1" applyAlignment="1">
      <alignment vertical="center"/>
    </xf>
    <xf numFmtId="38" fontId="3" fillId="33" borderId="62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63" xfId="48" applyFont="1" applyFill="1" applyBorder="1" applyAlignment="1">
      <alignment vertical="center"/>
    </xf>
    <xf numFmtId="38" fontId="3" fillId="33" borderId="64" xfId="48" applyFont="1" applyFill="1" applyBorder="1" applyAlignment="1">
      <alignment vertical="center"/>
    </xf>
    <xf numFmtId="38" fontId="3" fillId="33" borderId="65" xfId="48" applyFont="1" applyFill="1" applyBorder="1" applyAlignment="1">
      <alignment vertical="center"/>
    </xf>
    <xf numFmtId="38" fontId="3" fillId="33" borderId="55" xfId="48" applyFont="1" applyFill="1" applyBorder="1" applyAlignment="1">
      <alignment vertical="center"/>
    </xf>
    <xf numFmtId="0" fontId="3" fillId="33" borderId="19" xfId="60" applyFont="1" applyFill="1" applyBorder="1" applyAlignment="1">
      <alignment vertical="center"/>
      <protection/>
    </xf>
    <xf numFmtId="38" fontId="3" fillId="33" borderId="53" xfId="48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33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3" borderId="66" xfId="48" applyFont="1" applyFill="1" applyBorder="1" applyAlignment="1">
      <alignment vertical="center"/>
    </xf>
    <xf numFmtId="38" fontId="3" fillId="33" borderId="67" xfId="48" applyFont="1" applyFill="1" applyBorder="1" applyAlignment="1">
      <alignment vertical="center"/>
    </xf>
    <xf numFmtId="38" fontId="3" fillId="33" borderId="68" xfId="48" applyFont="1" applyFill="1" applyBorder="1" applyAlignment="1">
      <alignment vertical="center"/>
    </xf>
    <xf numFmtId="38" fontId="3" fillId="33" borderId="36" xfId="48" applyFont="1" applyFill="1" applyBorder="1" applyAlignment="1">
      <alignment vertical="center"/>
    </xf>
    <xf numFmtId="38" fontId="3" fillId="33" borderId="39" xfId="48" applyFont="1" applyFill="1" applyBorder="1" applyAlignment="1">
      <alignment vertical="center"/>
    </xf>
    <xf numFmtId="38" fontId="3" fillId="33" borderId="43" xfId="48" applyFont="1" applyFill="1" applyBorder="1" applyAlignment="1">
      <alignment vertical="center"/>
    </xf>
    <xf numFmtId="0" fontId="9" fillId="0" borderId="12" xfId="60" applyFont="1" applyBorder="1" applyAlignment="1">
      <alignment horizontal="center" vertical="center" textRotation="255"/>
      <protection/>
    </xf>
    <xf numFmtId="0" fontId="9" fillId="0" borderId="15" xfId="60" applyFont="1" applyBorder="1" applyAlignment="1">
      <alignment horizontal="center" vertical="center" textRotation="255"/>
      <protection/>
    </xf>
    <xf numFmtId="0" fontId="9" fillId="0" borderId="33" xfId="60" applyFont="1" applyBorder="1" applyAlignment="1">
      <alignment horizontal="center" vertical="center" textRotation="255"/>
      <protection/>
    </xf>
    <xf numFmtId="0" fontId="9" fillId="0" borderId="12" xfId="60" applyFont="1" applyBorder="1" applyAlignment="1">
      <alignment horizontal="center" vertical="distributed" textRotation="255"/>
      <protection/>
    </xf>
    <xf numFmtId="0" fontId="9" fillId="0" borderId="15" xfId="60" applyFont="1" applyBorder="1" applyAlignment="1">
      <alignment horizontal="center" vertical="distributed" textRotation="255"/>
      <protection/>
    </xf>
    <xf numFmtId="0" fontId="9" fillId="0" borderId="33" xfId="60" applyFont="1" applyBorder="1" applyAlignment="1">
      <alignment horizontal="center" vertical="distributed" textRotation="255"/>
      <protection/>
    </xf>
    <xf numFmtId="0" fontId="9" fillId="0" borderId="27" xfId="60" applyFont="1" applyBorder="1" applyAlignment="1">
      <alignment horizontal="center" vertical="distributed" textRotation="255"/>
      <protection/>
    </xf>
    <xf numFmtId="0" fontId="0" fillId="0" borderId="31" xfId="60" applyBorder="1" applyAlignment="1">
      <alignment horizontal="center" vertical="distributed" textRotation="255"/>
      <protection/>
    </xf>
    <xf numFmtId="0" fontId="0" fillId="0" borderId="55" xfId="60" applyBorder="1" applyAlignment="1">
      <alignment horizontal="center" vertical="distributed" textRotation="255"/>
      <protection/>
    </xf>
    <xf numFmtId="0" fontId="9" fillId="0" borderId="13" xfId="60" applyFont="1" applyBorder="1" applyAlignment="1">
      <alignment horizontal="center" vertical="center" textRotation="255"/>
      <protection/>
    </xf>
    <xf numFmtId="0" fontId="9" fillId="0" borderId="16" xfId="60" applyFont="1" applyBorder="1" applyAlignment="1">
      <alignment horizontal="center" vertical="center" textRotation="255"/>
      <protection/>
    </xf>
    <xf numFmtId="0" fontId="9" fillId="0" borderId="15" xfId="60" applyFont="1" applyBorder="1" applyAlignment="1">
      <alignment horizontal="center" vertical="distributed"/>
      <protection/>
    </xf>
    <xf numFmtId="0" fontId="9" fillId="0" borderId="13" xfId="60" applyFont="1" applyBorder="1" applyAlignment="1">
      <alignment horizontal="center" vertical="distributed"/>
      <protection/>
    </xf>
    <xf numFmtId="0" fontId="9" fillId="0" borderId="24" xfId="60" applyFont="1" applyBorder="1" applyAlignment="1">
      <alignment horizontal="center" vertical="distributed"/>
      <protection/>
    </xf>
    <xf numFmtId="0" fontId="9" fillId="0" borderId="38" xfId="60" applyFont="1" applyBorder="1" applyAlignment="1">
      <alignment horizontal="center" vertical="distributed"/>
      <protection/>
    </xf>
    <xf numFmtId="0" fontId="9" fillId="0" borderId="69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56" xfId="60" applyFont="1" applyBorder="1" applyAlignment="1">
      <alignment horizontal="center" vertical="center"/>
      <protection/>
    </xf>
    <xf numFmtId="0" fontId="9" fillId="0" borderId="33" xfId="60" applyFont="1" applyBorder="1" applyAlignment="1">
      <alignment horizontal="center" vertical="center"/>
      <protection/>
    </xf>
    <xf numFmtId="0" fontId="9" fillId="0" borderId="35" xfId="60" applyFont="1" applyBorder="1" applyAlignment="1">
      <alignment horizontal="center" vertical="distributed"/>
      <protection/>
    </xf>
    <xf numFmtId="0" fontId="9" fillId="0" borderId="19" xfId="60" applyFont="1" applyBorder="1" applyAlignment="1">
      <alignment horizontal="center" vertical="distributed"/>
      <protection/>
    </xf>
    <xf numFmtId="0" fontId="9" fillId="0" borderId="39" xfId="60" applyFont="1" applyBorder="1" applyAlignment="1">
      <alignment horizontal="center" vertical="distributed"/>
      <protection/>
    </xf>
    <xf numFmtId="0" fontId="9" fillId="0" borderId="69" xfId="60" applyFont="1" applyBorder="1" applyAlignment="1">
      <alignment vertical="center" textRotation="255"/>
      <protection/>
    </xf>
    <xf numFmtId="0" fontId="9" fillId="0" borderId="29" xfId="60" applyFont="1" applyBorder="1" applyAlignment="1">
      <alignment vertical="center" textRotation="255"/>
      <protection/>
    </xf>
    <xf numFmtId="0" fontId="9" fillId="0" borderId="56" xfId="60" applyFont="1" applyBorder="1" applyAlignment="1">
      <alignment vertical="center" textRotation="255"/>
      <protection/>
    </xf>
    <xf numFmtId="0" fontId="8" fillId="0" borderId="0" xfId="60" applyFont="1" applyAlignment="1">
      <alignment horizontal="right" vertical="top"/>
      <protection/>
    </xf>
    <xf numFmtId="0" fontId="0" fillId="0" borderId="0" xfId="60" applyAlignment="1">
      <alignment horizontal="right"/>
      <protection/>
    </xf>
    <xf numFmtId="0" fontId="8" fillId="0" borderId="70" xfId="60" applyFont="1" applyBorder="1" applyAlignment="1">
      <alignment horizontal="right"/>
      <protection/>
    </xf>
    <xf numFmtId="0" fontId="0" fillId="0" borderId="70" xfId="60" applyBorder="1" applyAlignment="1">
      <alignment/>
      <protection/>
    </xf>
    <xf numFmtId="0" fontId="18" fillId="33" borderId="35" xfId="60" applyFont="1" applyFill="1" applyBorder="1" applyAlignment="1">
      <alignment horizontal="center" vertical="center"/>
      <protection/>
    </xf>
    <xf numFmtId="0" fontId="18" fillId="33" borderId="19" xfId="60" applyFont="1" applyFill="1" applyBorder="1" applyAlignment="1">
      <alignment horizontal="center" vertical="center"/>
      <protection/>
    </xf>
    <xf numFmtId="0" fontId="18" fillId="33" borderId="39" xfId="60" applyFont="1" applyFill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distributed" textRotation="255"/>
      <protection/>
    </xf>
    <xf numFmtId="0" fontId="9" fillId="0" borderId="14" xfId="60" applyFont="1" applyBorder="1" applyAlignment="1">
      <alignment horizontal="center" vertical="distributed" textRotation="255"/>
      <protection/>
    </xf>
    <xf numFmtId="0" fontId="9" fillId="0" borderId="17" xfId="60" applyFont="1" applyBorder="1" applyAlignment="1">
      <alignment horizontal="center" vertical="distributed" textRotation="255"/>
      <protection/>
    </xf>
    <xf numFmtId="0" fontId="9" fillId="0" borderId="35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18" fillId="33" borderId="63" xfId="60" applyFont="1" applyFill="1" applyBorder="1" applyAlignment="1">
      <alignment horizontal="center" vertical="distributed" textRotation="255"/>
      <protection/>
    </xf>
    <xf numFmtId="0" fontId="18" fillId="33" borderId="60" xfId="60" applyFont="1" applyFill="1" applyBorder="1" applyAlignment="1">
      <alignment horizontal="center" vertical="distributed" textRotation="255"/>
      <protection/>
    </xf>
    <xf numFmtId="0" fontId="18" fillId="33" borderId="67" xfId="60" applyFont="1" applyFill="1" applyBorder="1" applyAlignment="1">
      <alignment horizontal="center" vertical="distributed" textRotation="255"/>
      <protection/>
    </xf>
    <xf numFmtId="0" fontId="9" fillId="0" borderId="57" xfId="60" applyFont="1" applyBorder="1" applyAlignment="1">
      <alignment horizontal="center" vertical="center" textRotation="255"/>
      <protection/>
    </xf>
    <xf numFmtId="0" fontId="9" fillId="0" borderId="29" xfId="60" applyFont="1" applyBorder="1" applyAlignment="1">
      <alignment horizontal="center" vertical="center" textRotation="255"/>
      <protection/>
    </xf>
    <xf numFmtId="0" fontId="9" fillId="0" borderId="58" xfId="60" applyFont="1" applyBorder="1" applyAlignment="1">
      <alignment horizontal="center" vertical="center" textRotation="255"/>
      <protection/>
    </xf>
    <xf numFmtId="0" fontId="9" fillId="0" borderId="69" xfId="60" applyFont="1" applyBorder="1" applyAlignment="1">
      <alignment horizontal="center" vertical="distributed"/>
      <protection/>
    </xf>
    <xf numFmtId="0" fontId="9" fillId="0" borderId="12" xfId="60" applyFont="1" applyBorder="1" applyAlignment="1">
      <alignment horizontal="center" vertical="distributed"/>
      <protection/>
    </xf>
    <xf numFmtId="0" fontId="9" fillId="0" borderId="10" xfId="60" applyFont="1" applyBorder="1" applyAlignment="1">
      <alignment horizontal="center" vertical="distributed"/>
      <protection/>
    </xf>
    <xf numFmtId="0" fontId="9" fillId="0" borderId="56" xfId="60" applyFont="1" applyBorder="1" applyAlignment="1">
      <alignment horizontal="center" vertical="center" textRotation="255"/>
      <protection/>
    </xf>
    <xf numFmtId="0" fontId="18" fillId="33" borderId="59" xfId="60" applyFont="1" applyFill="1" applyBorder="1" applyAlignment="1">
      <alignment horizontal="center" vertical="distributed" textRotation="255"/>
      <protection/>
    </xf>
    <xf numFmtId="0" fontId="3" fillId="33" borderId="61" xfId="60" applyFont="1" applyFill="1" applyBorder="1">
      <alignment/>
      <protection/>
    </xf>
    <xf numFmtId="0" fontId="3" fillId="33" borderId="68" xfId="60" applyFont="1" applyFill="1" applyBorder="1">
      <alignment/>
      <protection/>
    </xf>
    <xf numFmtId="0" fontId="9" fillId="0" borderId="27" xfId="60" applyFont="1" applyBorder="1" applyAlignment="1">
      <alignment vertical="distributed" textRotation="255"/>
      <protection/>
    </xf>
    <xf numFmtId="0" fontId="0" fillId="0" borderId="31" xfId="60" applyBorder="1" applyAlignment="1">
      <alignment vertical="distributed"/>
      <protection/>
    </xf>
    <xf numFmtId="0" fontId="0" fillId="0" borderId="31" xfId="60" applyBorder="1">
      <alignment/>
      <protection/>
    </xf>
    <xf numFmtId="0" fontId="0" fillId="0" borderId="55" xfId="60" applyBorder="1">
      <alignment/>
      <protection/>
    </xf>
    <xf numFmtId="0" fontId="9" fillId="0" borderId="26" xfId="60" applyFont="1" applyBorder="1" applyAlignment="1">
      <alignment horizontal="center" vertical="distributed" textRotation="255"/>
      <protection/>
    </xf>
    <xf numFmtId="0" fontId="0" fillId="0" borderId="71" xfId="60" applyBorder="1" applyAlignment="1">
      <alignment horizontal="center" vertical="distributed"/>
      <protection/>
    </xf>
    <xf numFmtId="0" fontId="0" fillId="0" borderId="72" xfId="60" applyBorder="1" applyAlignment="1">
      <alignment horizontal="center" vertical="distributed"/>
      <protection/>
    </xf>
    <xf numFmtId="0" fontId="9" fillId="0" borderId="31" xfId="60" applyFont="1" applyBorder="1" applyAlignment="1">
      <alignment horizontal="center" vertical="distributed" textRotation="255"/>
      <protection/>
    </xf>
    <xf numFmtId="0" fontId="9" fillId="0" borderId="55" xfId="60" applyFont="1" applyBorder="1" applyAlignment="1">
      <alignment horizontal="center" vertical="distributed" textRotation="255"/>
      <protection/>
    </xf>
    <xf numFmtId="0" fontId="9" fillId="0" borderId="69" xfId="60" applyFont="1" applyBorder="1" applyAlignment="1">
      <alignment horizontal="center" vertical="center" textRotation="255"/>
      <protection/>
    </xf>
    <xf numFmtId="0" fontId="9" fillId="0" borderId="33" xfId="60" applyFont="1" applyBorder="1" applyAlignment="1">
      <alignment horizontal="center" vertical="distributed"/>
      <protection/>
    </xf>
    <xf numFmtId="0" fontId="9" fillId="0" borderId="16" xfId="60" applyFont="1" applyBorder="1" applyAlignment="1">
      <alignment horizontal="center" vertical="distributed"/>
      <protection/>
    </xf>
    <xf numFmtId="0" fontId="9" fillId="0" borderId="73" xfId="60" applyFont="1" applyBorder="1" applyAlignment="1">
      <alignment horizontal="center" vertical="distributed" textRotation="255"/>
      <protection/>
    </xf>
    <xf numFmtId="0" fontId="9" fillId="0" borderId="74" xfId="60" applyFont="1" applyBorder="1" applyAlignment="1">
      <alignment horizontal="center" vertical="distributed" textRotation="255"/>
      <protection/>
    </xf>
    <xf numFmtId="0" fontId="9" fillId="0" borderId="75" xfId="60" applyFont="1" applyBorder="1" applyAlignment="1">
      <alignment horizontal="center" vertical="distributed" textRotation="255"/>
      <protection/>
    </xf>
    <xf numFmtId="0" fontId="0" fillId="0" borderId="71" xfId="60" applyBorder="1">
      <alignment/>
      <protection/>
    </xf>
    <xf numFmtId="0" fontId="0" fillId="0" borderId="72" xfId="60" applyBorder="1">
      <alignment/>
      <protection/>
    </xf>
    <xf numFmtId="0" fontId="9" fillId="0" borderId="28" xfId="60" applyFont="1" applyBorder="1" applyAlignment="1">
      <alignment horizontal="center" vertical="distributed" textRotation="255"/>
      <protection/>
    </xf>
    <xf numFmtId="0" fontId="0" fillId="0" borderId="76" xfId="60" applyBorder="1">
      <alignment/>
      <protection/>
    </xf>
    <xf numFmtId="0" fontId="0" fillId="0" borderId="77" xfId="60" applyBorder="1">
      <alignment/>
      <protection/>
    </xf>
    <xf numFmtId="0" fontId="9" fillId="0" borderId="25" xfId="60" applyFont="1" applyBorder="1" applyAlignment="1">
      <alignment horizontal="center" vertical="distributed" textRotation="255"/>
      <protection/>
    </xf>
    <xf numFmtId="0" fontId="0" fillId="0" borderId="78" xfId="60" applyBorder="1" applyAlignment="1">
      <alignment horizontal="center" vertical="distributed"/>
      <protection/>
    </xf>
    <xf numFmtId="0" fontId="0" fillId="0" borderId="65" xfId="60" applyBorder="1" applyAlignment="1">
      <alignment horizontal="center" vertical="distributed"/>
      <protection/>
    </xf>
    <xf numFmtId="0" fontId="18" fillId="33" borderId="27" xfId="60" applyFont="1" applyFill="1" applyBorder="1" applyAlignment="1">
      <alignment horizontal="center" vertical="distributed" textRotation="255"/>
      <protection/>
    </xf>
    <xf numFmtId="0" fontId="3" fillId="33" borderId="31" xfId="60" applyFont="1" applyFill="1" applyBorder="1">
      <alignment/>
      <protection/>
    </xf>
    <xf numFmtId="0" fontId="3" fillId="33" borderId="55" xfId="60" applyFont="1" applyFill="1" applyBorder="1">
      <alignment/>
      <protection/>
    </xf>
    <xf numFmtId="0" fontId="0" fillId="0" borderId="55" xfId="60" applyBorder="1" applyAlignment="1">
      <alignment vertical="distributed"/>
      <protection/>
    </xf>
    <xf numFmtId="0" fontId="0" fillId="0" borderId="31" xfId="60" applyBorder="1" applyAlignment="1">
      <alignment/>
      <protection/>
    </xf>
    <xf numFmtId="0" fontId="0" fillId="0" borderId="55" xfId="60" applyBorder="1" applyAlignment="1">
      <alignment/>
      <protection/>
    </xf>
    <xf numFmtId="0" fontId="9" fillId="0" borderId="79" xfId="60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center" vertical="center"/>
      <protection/>
    </xf>
    <xf numFmtId="0" fontId="9" fillId="0" borderId="80" xfId="60" applyFont="1" applyBorder="1" applyAlignment="1">
      <alignment horizontal="center" vertical="center"/>
      <protection/>
    </xf>
    <xf numFmtId="0" fontId="9" fillId="0" borderId="71" xfId="60" applyFont="1" applyBorder="1" applyAlignment="1">
      <alignment horizontal="center" vertical="center"/>
      <protection/>
    </xf>
    <xf numFmtId="0" fontId="9" fillId="0" borderId="81" xfId="60" applyFont="1" applyBorder="1" applyAlignment="1">
      <alignment horizontal="center" vertical="center"/>
      <protection/>
    </xf>
    <xf numFmtId="0" fontId="9" fillId="0" borderId="72" xfId="60" applyFont="1" applyBorder="1" applyAlignment="1">
      <alignment horizontal="center" vertical="center"/>
      <protection/>
    </xf>
    <xf numFmtId="0" fontId="0" fillId="0" borderId="74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市町村 管轄 郡別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3:7" ht="15" customHeight="1">
      <c r="C1" s="47"/>
      <c r="D1" s="47"/>
      <c r="E1" s="47"/>
      <c r="F1" s="47"/>
      <c r="G1" s="47"/>
    </row>
    <row r="2" spans="1:7" ht="15" customHeight="1">
      <c r="A2" s="74" t="s">
        <v>142</v>
      </c>
      <c r="B2" s="2"/>
      <c r="C2" s="2"/>
      <c r="D2" s="2"/>
      <c r="E2" s="2"/>
      <c r="F2" s="2"/>
      <c r="G2" s="3"/>
    </row>
    <row r="3" spans="2:15" ht="15" customHeight="1">
      <c r="B3" s="4"/>
      <c r="C3" s="5"/>
      <c r="D3" s="5"/>
      <c r="E3" s="5"/>
      <c r="M3" s="124" t="s">
        <v>3</v>
      </c>
      <c r="N3" s="125"/>
      <c r="O3" s="125"/>
    </row>
    <row r="4" spans="13:15" ht="15" customHeight="1" thickBot="1">
      <c r="M4" s="126" t="s">
        <v>141</v>
      </c>
      <c r="N4" s="127"/>
      <c r="O4" s="127"/>
    </row>
    <row r="5" spans="1:15" ht="48" customHeight="1">
      <c r="A5" s="144" t="s">
        <v>4</v>
      </c>
      <c r="B5" s="145"/>
      <c r="C5" s="146"/>
      <c r="D5" s="131" t="s">
        <v>5</v>
      </c>
      <c r="E5" s="100" t="s">
        <v>6</v>
      </c>
      <c r="F5" s="100" t="s">
        <v>7</v>
      </c>
      <c r="G5" s="100" t="s">
        <v>8</v>
      </c>
      <c r="H5" s="100" t="s">
        <v>9</v>
      </c>
      <c r="I5" s="103" t="s">
        <v>1</v>
      </c>
      <c r="J5" s="103" t="s">
        <v>10</v>
      </c>
      <c r="K5" s="100" t="s">
        <v>11</v>
      </c>
      <c r="L5" s="100" t="s">
        <v>12</v>
      </c>
      <c r="M5" s="100" t="s">
        <v>13</v>
      </c>
      <c r="N5" s="100" t="s">
        <v>14</v>
      </c>
      <c r="O5" s="138" t="s">
        <v>15</v>
      </c>
    </row>
    <row r="6" spans="1:15" ht="13.5" customHeight="1">
      <c r="A6" s="142" t="s">
        <v>16</v>
      </c>
      <c r="B6" s="98" t="s">
        <v>17</v>
      </c>
      <c r="C6" s="106" t="s">
        <v>18</v>
      </c>
      <c r="D6" s="132"/>
      <c r="E6" s="101"/>
      <c r="F6" s="101"/>
      <c r="G6" s="101"/>
      <c r="H6" s="101"/>
      <c r="I6" s="104"/>
      <c r="J6" s="104"/>
      <c r="K6" s="101"/>
      <c r="L6" s="101"/>
      <c r="M6" s="101"/>
      <c r="N6" s="101"/>
      <c r="O6" s="139"/>
    </row>
    <row r="7" spans="1:15" ht="13.5">
      <c r="A7" s="142"/>
      <c r="B7" s="98"/>
      <c r="C7" s="106"/>
      <c r="D7" s="132"/>
      <c r="E7" s="101"/>
      <c r="F7" s="101"/>
      <c r="G7" s="101"/>
      <c r="H7" s="101"/>
      <c r="I7" s="104"/>
      <c r="J7" s="104"/>
      <c r="K7" s="101"/>
      <c r="L7" s="101"/>
      <c r="M7" s="101"/>
      <c r="N7" s="101"/>
      <c r="O7" s="139"/>
    </row>
    <row r="8" spans="1:15" ht="18.75" customHeight="1" thickBot="1">
      <c r="A8" s="147"/>
      <c r="B8" s="99"/>
      <c r="C8" s="107"/>
      <c r="D8" s="133"/>
      <c r="E8" s="102"/>
      <c r="F8" s="102"/>
      <c r="G8" s="102"/>
      <c r="H8" s="102"/>
      <c r="I8" s="105"/>
      <c r="J8" s="105"/>
      <c r="K8" s="102"/>
      <c r="L8" s="102"/>
      <c r="M8" s="102"/>
      <c r="N8" s="102"/>
      <c r="O8" s="140"/>
    </row>
    <row r="9" spans="1:15" ht="21" customHeight="1">
      <c r="A9" s="121" t="s">
        <v>19</v>
      </c>
      <c r="B9" s="97" t="s">
        <v>20</v>
      </c>
      <c r="C9" s="6" t="s">
        <v>21</v>
      </c>
      <c r="D9" s="7">
        <v>4798</v>
      </c>
      <c r="E9" s="8">
        <v>2767</v>
      </c>
      <c r="F9" s="8">
        <v>602</v>
      </c>
      <c r="G9" s="8">
        <v>1245</v>
      </c>
      <c r="H9" s="8">
        <v>1169</v>
      </c>
      <c r="I9" s="8">
        <v>1048</v>
      </c>
      <c r="J9" s="8">
        <v>597</v>
      </c>
      <c r="K9" s="8">
        <v>3893</v>
      </c>
      <c r="L9" s="8">
        <v>1830</v>
      </c>
      <c r="M9" s="8">
        <v>771</v>
      </c>
      <c r="N9" s="8">
        <v>5</v>
      </c>
      <c r="O9" s="75">
        <f>D9+E9+F9+G9+H9+I9+J9+K9+L9+M9</f>
        <v>18720</v>
      </c>
    </row>
    <row r="10" spans="1:15" ht="21" customHeight="1">
      <c r="A10" s="122"/>
      <c r="B10" s="98"/>
      <c r="C10" s="9" t="s">
        <v>22</v>
      </c>
      <c r="D10" s="10">
        <v>2214</v>
      </c>
      <c r="E10" s="11">
        <v>1016</v>
      </c>
      <c r="F10" s="11">
        <v>172</v>
      </c>
      <c r="G10" s="11">
        <v>232</v>
      </c>
      <c r="H10" s="11">
        <v>229</v>
      </c>
      <c r="I10" s="11">
        <v>175</v>
      </c>
      <c r="J10" s="11">
        <v>93</v>
      </c>
      <c r="K10" s="11">
        <v>2157</v>
      </c>
      <c r="L10" s="11">
        <v>378</v>
      </c>
      <c r="M10" s="11">
        <v>90</v>
      </c>
      <c r="N10" s="11">
        <v>0</v>
      </c>
      <c r="O10" s="76">
        <f aca="true" t="shared" si="0" ref="O10:O54">D10+E10+F10+G10+H10+I10+J10+K10+L10+M10</f>
        <v>6756</v>
      </c>
    </row>
    <row r="11" spans="1:15" ht="21" customHeight="1">
      <c r="A11" s="122"/>
      <c r="B11" s="98"/>
      <c r="C11" s="9" t="s">
        <v>23</v>
      </c>
      <c r="D11" s="10">
        <f aca="true" t="shared" si="1" ref="D11:N11">SUM(D9:D10)</f>
        <v>7012</v>
      </c>
      <c r="E11" s="10">
        <f t="shared" si="1"/>
        <v>3783</v>
      </c>
      <c r="F11" s="10">
        <f t="shared" si="1"/>
        <v>774</v>
      </c>
      <c r="G11" s="10">
        <f t="shared" si="1"/>
        <v>1477</v>
      </c>
      <c r="H11" s="10">
        <f t="shared" si="1"/>
        <v>1398</v>
      </c>
      <c r="I11" s="10">
        <f t="shared" si="1"/>
        <v>1223</v>
      </c>
      <c r="J11" s="10">
        <f t="shared" si="1"/>
        <v>690</v>
      </c>
      <c r="K11" s="10">
        <f t="shared" si="1"/>
        <v>6050</v>
      </c>
      <c r="L11" s="10">
        <f t="shared" si="1"/>
        <v>2208</v>
      </c>
      <c r="M11" s="10">
        <f t="shared" si="1"/>
        <v>861</v>
      </c>
      <c r="N11" s="10">
        <f t="shared" si="1"/>
        <v>5</v>
      </c>
      <c r="O11" s="76">
        <f t="shared" si="0"/>
        <v>25476</v>
      </c>
    </row>
    <row r="12" spans="1:15" ht="21" customHeight="1">
      <c r="A12" s="122"/>
      <c r="B12" s="98" t="s">
        <v>24</v>
      </c>
      <c r="C12" s="9" t="s">
        <v>21</v>
      </c>
      <c r="D12" s="10">
        <v>10963</v>
      </c>
      <c r="E12" s="11">
        <v>8297</v>
      </c>
      <c r="F12" s="11">
        <v>1704</v>
      </c>
      <c r="G12" s="11">
        <v>2633</v>
      </c>
      <c r="H12" s="11">
        <v>2101</v>
      </c>
      <c r="I12" s="11">
        <v>2086</v>
      </c>
      <c r="J12" s="11">
        <v>1619</v>
      </c>
      <c r="K12" s="11">
        <v>9917</v>
      </c>
      <c r="L12" s="11">
        <v>3849</v>
      </c>
      <c r="M12" s="11">
        <v>1508</v>
      </c>
      <c r="N12" s="11">
        <v>17</v>
      </c>
      <c r="O12" s="76">
        <f t="shared" si="0"/>
        <v>44677</v>
      </c>
    </row>
    <row r="13" spans="1:15" ht="21" customHeight="1">
      <c r="A13" s="122"/>
      <c r="B13" s="98"/>
      <c r="C13" s="9" t="s">
        <v>22</v>
      </c>
      <c r="D13" s="10">
        <v>162</v>
      </c>
      <c r="E13" s="11">
        <v>118</v>
      </c>
      <c r="F13" s="11">
        <v>8</v>
      </c>
      <c r="G13" s="11">
        <v>18</v>
      </c>
      <c r="H13" s="11">
        <v>33</v>
      </c>
      <c r="I13" s="11">
        <v>12</v>
      </c>
      <c r="J13" s="11">
        <v>5</v>
      </c>
      <c r="K13" s="11">
        <v>143</v>
      </c>
      <c r="L13" s="11">
        <v>32</v>
      </c>
      <c r="M13" s="11">
        <v>1</v>
      </c>
      <c r="N13" s="11">
        <v>0</v>
      </c>
      <c r="O13" s="76">
        <f t="shared" si="0"/>
        <v>532</v>
      </c>
    </row>
    <row r="14" spans="1:15" ht="21" customHeight="1">
      <c r="A14" s="122"/>
      <c r="B14" s="98"/>
      <c r="C14" s="9" t="s">
        <v>23</v>
      </c>
      <c r="D14" s="10">
        <f aca="true" t="shared" si="2" ref="D14:N14">SUM(D12:D13)</f>
        <v>11125</v>
      </c>
      <c r="E14" s="10">
        <f t="shared" si="2"/>
        <v>8415</v>
      </c>
      <c r="F14" s="10">
        <f t="shared" si="2"/>
        <v>1712</v>
      </c>
      <c r="G14" s="10">
        <f t="shared" si="2"/>
        <v>2651</v>
      </c>
      <c r="H14" s="10">
        <f t="shared" si="2"/>
        <v>2134</v>
      </c>
      <c r="I14" s="10">
        <f t="shared" si="2"/>
        <v>2098</v>
      </c>
      <c r="J14" s="10">
        <f t="shared" si="2"/>
        <v>1624</v>
      </c>
      <c r="K14" s="10">
        <f t="shared" si="2"/>
        <v>10060</v>
      </c>
      <c r="L14" s="10">
        <f t="shared" si="2"/>
        <v>3881</v>
      </c>
      <c r="M14" s="10">
        <f t="shared" si="2"/>
        <v>1509</v>
      </c>
      <c r="N14" s="10">
        <f t="shared" si="2"/>
        <v>17</v>
      </c>
      <c r="O14" s="76">
        <f t="shared" si="0"/>
        <v>45209</v>
      </c>
    </row>
    <row r="15" spans="1:15" ht="21" customHeight="1">
      <c r="A15" s="122"/>
      <c r="B15" s="98" t="s">
        <v>25</v>
      </c>
      <c r="C15" s="9" t="s">
        <v>21</v>
      </c>
      <c r="D15" s="10">
        <v>14</v>
      </c>
      <c r="E15" s="11">
        <v>71</v>
      </c>
      <c r="F15" s="11">
        <v>5</v>
      </c>
      <c r="G15" s="11">
        <v>9</v>
      </c>
      <c r="H15" s="11">
        <v>10</v>
      </c>
      <c r="I15" s="11">
        <v>5</v>
      </c>
      <c r="J15" s="11">
        <v>2</v>
      </c>
      <c r="K15" s="11">
        <v>18</v>
      </c>
      <c r="L15" s="11">
        <v>16</v>
      </c>
      <c r="M15" s="11">
        <v>4</v>
      </c>
      <c r="N15" s="11">
        <v>0</v>
      </c>
      <c r="O15" s="76">
        <f t="shared" si="0"/>
        <v>154</v>
      </c>
    </row>
    <row r="16" spans="1:15" ht="21" customHeight="1">
      <c r="A16" s="122"/>
      <c r="B16" s="98"/>
      <c r="C16" s="9" t="s">
        <v>22</v>
      </c>
      <c r="D16" s="10">
        <v>118</v>
      </c>
      <c r="E16" s="11">
        <v>55</v>
      </c>
      <c r="F16" s="11">
        <v>12</v>
      </c>
      <c r="G16" s="11">
        <v>9</v>
      </c>
      <c r="H16" s="11">
        <v>6</v>
      </c>
      <c r="I16" s="11">
        <v>5</v>
      </c>
      <c r="J16" s="11">
        <v>0</v>
      </c>
      <c r="K16" s="11">
        <v>338</v>
      </c>
      <c r="L16" s="11">
        <v>52</v>
      </c>
      <c r="M16" s="11">
        <v>2</v>
      </c>
      <c r="N16" s="11">
        <v>0</v>
      </c>
      <c r="O16" s="76">
        <f t="shared" si="0"/>
        <v>597</v>
      </c>
    </row>
    <row r="17" spans="1:15" ht="21" customHeight="1">
      <c r="A17" s="122"/>
      <c r="B17" s="98"/>
      <c r="C17" s="9" t="s">
        <v>23</v>
      </c>
      <c r="D17" s="10">
        <f aca="true" t="shared" si="3" ref="D17:N17">SUM(D15:D16)</f>
        <v>132</v>
      </c>
      <c r="E17" s="10">
        <f t="shared" si="3"/>
        <v>126</v>
      </c>
      <c r="F17" s="10">
        <f t="shared" si="3"/>
        <v>17</v>
      </c>
      <c r="G17" s="10">
        <f t="shared" si="3"/>
        <v>18</v>
      </c>
      <c r="H17" s="10">
        <f t="shared" si="3"/>
        <v>16</v>
      </c>
      <c r="I17" s="10">
        <f t="shared" si="3"/>
        <v>10</v>
      </c>
      <c r="J17" s="10">
        <f t="shared" si="3"/>
        <v>2</v>
      </c>
      <c r="K17" s="10">
        <f t="shared" si="3"/>
        <v>356</v>
      </c>
      <c r="L17" s="10">
        <f t="shared" si="3"/>
        <v>68</v>
      </c>
      <c r="M17" s="10">
        <f t="shared" si="3"/>
        <v>6</v>
      </c>
      <c r="N17" s="10">
        <f t="shared" si="3"/>
        <v>0</v>
      </c>
      <c r="O17" s="76">
        <f t="shared" si="0"/>
        <v>751</v>
      </c>
    </row>
    <row r="18" spans="1:15" ht="21" customHeight="1">
      <c r="A18" s="122"/>
      <c r="B18" s="98" t="s">
        <v>26</v>
      </c>
      <c r="C18" s="9" t="s">
        <v>21</v>
      </c>
      <c r="D18" s="10">
        <f aca="true" t="shared" si="4" ref="D18:J19">SUM(D9,D12,D15)</f>
        <v>15775</v>
      </c>
      <c r="E18" s="10">
        <f t="shared" si="4"/>
        <v>11135</v>
      </c>
      <c r="F18" s="10">
        <f t="shared" si="4"/>
        <v>2311</v>
      </c>
      <c r="G18" s="10">
        <f t="shared" si="4"/>
        <v>3887</v>
      </c>
      <c r="H18" s="10">
        <f t="shared" si="4"/>
        <v>3280</v>
      </c>
      <c r="I18" s="10">
        <f t="shared" si="4"/>
        <v>3139</v>
      </c>
      <c r="J18" s="10">
        <f t="shared" si="4"/>
        <v>2218</v>
      </c>
      <c r="K18" s="10">
        <f aca="true" t="shared" si="5" ref="K18:N19">SUM(K9,K12,K15)</f>
        <v>13828</v>
      </c>
      <c r="L18" s="10">
        <f t="shared" si="5"/>
        <v>5695</v>
      </c>
      <c r="M18" s="10">
        <f t="shared" si="5"/>
        <v>2283</v>
      </c>
      <c r="N18" s="10">
        <f t="shared" si="5"/>
        <v>22</v>
      </c>
      <c r="O18" s="76">
        <f t="shared" si="0"/>
        <v>63551</v>
      </c>
    </row>
    <row r="19" spans="1:15" ht="21" customHeight="1">
      <c r="A19" s="122"/>
      <c r="B19" s="98"/>
      <c r="C19" s="9" t="s">
        <v>22</v>
      </c>
      <c r="D19" s="10">
        <f t="shared" si="4"/>
        <v>2494</v>
      </c>
      <c r="E19" s="10">
        <f t="shared" si="4"/>
        <v>1189</v>
      </c>
      <c r="F19" s="10">
        <f t="shared" si="4"/>
        <v>192</v>
      </c>
      <c r="G19" s="10">
        <f t="shared" si="4"/>
        <v>259</v>
      </c>
      <c r="H19" s="10">
        <f t="shared" si="4"/>
        <v>268</v>
      </c>
      <c r="I19" s="10">
        <f t="shared" si="4"/>
        <v>192</v>
      </c>
      <c r="J19" s="10">
        <f t="shared" si="4"/>
        <v>98</v>
      </c>
      <c r="K19" s="10">
        <f t="shared" si="5"/>
        <v>2638</v>
      </c>
      <c r="L19" s="10">
        <f t="shared" si="5"/>
        <v>462</v>
      </c>
      <c r="M19" s="10">
        <f t="shared" si="5"/>
        <v>93</v>
      </c>
      <c r="N19" s="10">
        <f t="shared" si="5"/>
        <v>0</v>
      </c>
      <c r="O19" s="76">
        <f t="shared" si="0"/>
        <v>7885</v>
      </c>
    </row>
    <row r="20" spans="1:15" ht="21" customHeight="1" thickBot="1">
      <c r="A20" s="123"/>
      <c r="B20" s="99"/>
      <c r="C20" s="12" t="s">
        <v>23</v>
      </c>
      <c r="D20" s="13">
        <f aca="true" t="shared" si="6" ref="D20:N20">D11+D14+D17</f>
        <v>18269</v>
      </c>
      <c r="E20" s="13">
        <f t="shared" si="6"/>
        <v>12324</v>
      </c>
      <c r="F20" s="13">
        <f t="shared" si="6"/>
        <v>2503</v>
      </c>
      <c r="G20" s="13">
        <f t="shared" si="6"/>
        <v>4146</v>
      </c>
      <c r="H20" s="13">
        <f t="shared" si="6"/>
        <v>3548</v>
      </c>
      <c r="I20" s="13">
        <f t="shared" si="6"/>
        <v>3331</v>
      </c>
      <c r="J20" s="13">
        <f t="shared" si="6"/>
        <v>2316</v>
      </c>
      <c r="K20" s="13">
        <f t="shared" si="6"/>
        <v>16466</v>
      </c>
      <c r="L20" s="13">
        <f t="shared" si="6"/>
        <v>6157</v>
      </c>
      <c r="M20" s="13">
        <f t="shared" si="6"/>
        <v>2376</v>
      </c>
      <c r="N20" s="13">
        <f t="shared" si="6"/>
        <v>22</v>
      </c>
      <c r="O20" s="77">
        <f t="shared" si="0"/>
        <v>71436</v>
      </c>
    </row>
    <row r="21" spans="1:15" ht="21" customHeight="1">
      <c r="A21" s="121" t="s">
        <v>27</v>
      </c>
      <c r="B21" s="97" t="s">
        <v>20</v>
      </c>
      <c r="C21" s="6" t="s">
        <v>21</v>
      </c>
      <c r="D21" s="7">
        <v>77</v>
      </c>
      <c r="E21" s="8">
        <v>47</v>
      </c>
      <c r="F21" s="8">
        <v>4</v>
      </c>
      <c r="G21" s="8">
        <v>17</v>
      </c>
      <c r="H21" s="8">
        <v>35</v>
      </c>
      <c r="I21" s="8">
        <v>30</v>
      </c>
      <c r="J21" s="8">
        <v>15</v>
      </c>
      <c r="K21" s="8">
        <v>91</v>
      </c>
      <c r="L21" s="8">
        <v>21</v>
      </c>
      <c r="M21" s="8">
        <v>20</v>
      </c>
      <c r="N21" s="8">
        <v>1</v>
      </c>
      <c r="O21" s="75">
        <f t="shared" si="0"/>
        <v>357</v>
      </c>
    </row>
    <row r="22" spans="1:15" ht="21" customHeight="1">
      <c r="A22" s="122"/>
      <c r="B22" s="98"/>
      <c r="C22" s="9" t="s">
        <v>22</v>
      </c>
      <c r="D22" s="10">
        <v>302</v>
      </c>
      <c r="E22" s="11">
        <v>148</v>
      </c>
      <c r="F22" s="11">
        <v>30</v>
      </c>
      <c r="G22" s="11">
        <v>86</v>
      </c>
      <c r="H22" s="11">
        <v>115</v>
      </c>
      <c r="I22" s="11">
        <v>0</v>
      </c>
      <c r="J22" s="11">
        <v>4</v>
      </c>
      <c r="K22" s="11">
        <v>314</v>
      </c>
      <c r="L22" s="11">
        <v>96</v>
      </c>
      <c r="M22" s="11">
        <v>14</v>
      </c>
      <c r="N22" s="11">
        <v>0</v>
      </c>
      <c r="O22" s="76">
        <f t="shared" si="0"/>
        <v>1109</v>
      </c>
    </row>
    <row r="23" spans="1:15" ht="21" customHeight="1">
      <c r="A23" s="122"/>
      <c r="B23" s="98"/>
      <c r="C23" s="9" t="s">
        <v>23</v>
      </c>
      <c r="D23" s="10">
        <f>SUM(D21:D22)</f>
        <v>379</v>
      </c>
      <c r="E23" s="10">
        <f>SUM(E21:E22)</f>
        <v>195</v>
      </c>
      <c r="F23" s="10">
        <f aca="true" t="shared" si="7" ref="F23:N23">SUM(F21:F22)</f>
        <v>34</v>
      </c>
      <c r="G23" s="10">
        <f t="shared" si="7"/>
        <v>103</v>
      </c>
      <c r="H23" s="10">
        <f t="shared" si="7"/>
        <v>150</v>
      </c>
      <c r="I23" s="10">
        <f t="shared" si="7"/>
        <v>30</v>
      </c>
      <c r="J23" s="10">
        <f t="shared" si="7"/>
        <v>19</v>
      </c>
      <c r="K23" s="10">
        <f t="shared" si="7"/>
        <v>405</v>
      </c>
      <c r="L23" s="10">
        <f t="shared" si="7"/>
        <v>117</v>
      </c>
      <c r="M23" s="10">
        <f t="shared" si="7"/>
        <v>34</v>
      </c>
      <c r="N23" s="10">
        <f t="shared" si="7"/>
        <v>1</v>
      </c>
      <c r="O23" s="76">
        <f t="shared" si="0"/>
        <v>1466</v>
      </c>
    </row>
    <row r="24" spans="1:15" ht="21" customHeight="1">
      <c r="A24" s="122"/>
      <c r="B24" s="98" t="s">
        <v>24</v>
      </c>
      <c r="C24" s="9" t="s">
        <v>21</v>
      </c>
      <c r="D24" s="10">
        <v>307</v>
      </c>
      <c r="E24" s="11">
        <v>233</v>
      </c>
      <c r="F24" s="11">
        <v>48</v>
      </c>
      <c r="G24" s="11">
        <v>105</v>
      </c>
      <c r="H24" s="11">
        <v>126</v>
      </c>
      <c r="I24" s="11">
        <v>68</v>
      </c>
      <c r="J24" s="11">
        <v>44</v>
      </c>
      <c r="K24" s="11">
        <v>344</v>
      </c>
      <c r="L24" s="11">
        <v>106</v>
      </c>
      <c r="M24" s="11">
        <v>106</v>
      </c>
      <c r="N24" s="11">
        <v>0</v>
      </c>
      <c r="O24" s="76">
        <f t="shared" si="0"/>
        <v>1487</v>
      </c>
    </row>
    <row r="25" spans="1:15" ht="21" customHeight="1">
      <c r="A25" s="122"/>
      <c r="B25" s="98"/>
      <c r="C25" s="9" t="s">
        <v>22</v>
      </c>
      <c r="D25" s="10">
        <v>35</v>
      </c>
      <c r="E25" s="11">
        <v>39</v>
      </c>
      <c r="F25" s="11">
        <v>12</v>
      </c>
      <c r="G25" s="11">
        <v>27</v>
      </c>
      <c r="H25" s="11">
        <v>31</v>
      </c>
      <c r="I25" s="11">
        <v>0</v>
      </c>
      <c r="J25" s="11">
        <v>1</v>
      </c>
      <c r="K25" s="11">
        <v>23</v>
      </c>
      <c r="L25" s="11">
        <v>8</v>
      </c>
      <c r="M25" s="11">
        <v>6</v>
      </c>
      <c r="N25" s="11">
        <v>0</v>
      </c>
      <c r="O25" s="76">
        <f t="shared" si="0"/>
        <v>182</v>
      </c>
    </row>
    <row r="26" spans="1:15" ht="21" customHeight="1">
      <c r="A26" s="122"/>
      <c r="B26" s="98"/>
      <c r="C26" s="9" t="s">
        <v>23</v>
      </c>
      <c r="D26" s="10">
        <f aca="true" t="shared" si="8" ref="D26:N26">SUM(D24:D25)</f>
        <v>342</v>
      </c>
      <c r="E26" s="10">
        <f t="shared" si="8"/>
        <v>272</v>
      </c>
      <c r="F26" s="10">
        <f t="shared" si="8"/>
        <v>60</v>
      </c>
      <c r="G26" s="10">
        <f t="shared" si="8"/>
        <v>132</v>
      </c>
      <c r="H26" s="10">
        <f t="shared" si="8"/>
        <v>157</v>
      </c>
      <c r="I26" s="10">
        <f t="shared" si="8"/>
        <v>68</v>
      </c>
      <c r="J26" s="10">
        <f t="shared" si="8"/>
        <v>45</v>
      </c>
      <c r="K26" s="10">
        <f t="shared" si="8"/>
        <v>367</v>
      </c>
      <c r="L26" s="10">
        <f t="shared" si="8"/>
        <v>114</v>
      </c>
      <c r="M26" s="10">
        <f t="shared" si="8"/>
        <v>112</v>
      </c>
      <c r="N26" s="10">
        <f t="shared" si="8"/>
        <v>0</v>
      </c>
      <c r="O26" s="76">
        <f t="shared" si="0"/>
        <v>1669</v>
      </c>
    </row>
    <row r="27" spans="1:15" ht="21" customHeight="1">
      <c r="A27" s="122"/>
      <c r="B27" s="98" t="s">
        <v>26</v>
      </c>
      <c r="C27" s="9" t="s">
        <v>21</v>
      </c>
      <c r="D27" s="10">
        <f aca="true" t="shared" si="9" ref="D27:N27">SUM(D21,D24)</f>
        <v>384</v>
      </c>
      <c r="E27" s="10">
        <f t="shared" si="9"/>
        <v>280</v>
      </c>
      <c r="F27" s="10">
        <f t="shared" si="9"/>
        <v>52</v>
      </c>
      <c r="G27" s="10">
        <f t="shared" si="9"/>
        <v>122</v>
      </c>
      <c r="H27" s="10">
        <f t="shared" si="9"/>
        <v>161</v>
      </c>
      <c r="I27" s="10">
        <f t="shared" si="9"/>
        <v>98</v>
      </c>
      <c r="J27" s="10">
        <f t="shared" si="9"/>
        <v>59</v>
      </c>
      <c r="K27" s="10">
        <f t="shared" si="9"/>
        <v>435</v>
      </c>
      <c r="L27" s="10">
        <f t="shared" si="9"/>
        <v>127</v>
      </c>
      <c r="M27" s="10">
        <f t="shared" si="9"/>
        <v>126</v>
      </c>
      <c r="N27" s="10">
        <f t="shared" si="9"/>
        <v>1</v>
      </c>
      <c r="O27" s="76">
        <f t="shared" si="0"/>
        <v>1844</v>
      </c>
    </row>
    <row r="28" spans="1:15" ht="21" customHeight="1">
      <c r="A28" s="122"/>
      <c r="B28" s="98"/>
      <c r="C28" s="9" t="s">
        <v>22</v>
      </c>
      <c r="D28" s="10">
        <f aca="true" t="shared" si="10" ref="D28:N28">SUM(D22,D25)</f>
        <v>337</v>
      </c>
      <c r="E28" s="10">
        <f t="shared" si="10"/>
        <v>187</v>
      </c>
      <c r="F28" s="10">
        <f t="shared" si="10"/>
        <v>42</v>
      </c>
      <c r="G28" s="10">
        <f t="shared" si="10"/>
        <v>113</v>
      </c>
      <c r="H28" s="10">
        <f t="shared" si="10"/>
        <v>146</v>
      </c>
      <c r="I28" s="10">
        <f t="shared" si="10"/>
        <v>0</v>
      </c>
      <c r="J28" s="10">
        <f t="shared" si="10"/>
        <v>5</v>
      </c>
      <c r="K28" s="10">
        <f t="shared" si="10"/>
        <v>337</v>
      </c>
      <c r="L28" s="10">
        <f t="shared" si="10"/>
        <v>104</v>
      </c>
      <c r="M28" s="10">
        <f t="shared" si="10"/>
        <v>20</v>
      </c>
      <c r="N28" s="10">
        <f t="shared" si="10"/>
        <v>0</v>
      </c>
      <c r="O28" s="76">
        <f t="shared" si="0"/>
        <v>1291</v>
      </c>
    </row>
    <row r="29" spans="1:15" ht="21" customHeight="1" thickBot="1">
      <c r="A29" s="123"/>
      <c r="B29" s="99"/>
      <c r="C29" s="12" t="s">
        <v>23</v>
      </c>
      <c r="D29" s="13">
        <f aca="true" t="shared" si="11" ref="D29:N29">SUM(D27:D28)</f>
        <v>721</v>
      </c>
      <c r="E29" s="13">
        <f t="shared" si="11"/>
        <v>467</v>
      </c>
      <c r="F29" s="13">
        <f t="shared" si="11"/>
        <v>94</v>
      </c>
      <c r="G29" s="13">
        <f t="shared" si="11"/>
        <v>235</v>
      </c>
      <c r="H29" s="13">
        <f t="shared" si="11"/>
        <v>307</v>
      </c>
      <c r="I29" s="13">
        <f t="shared" si="11"/>
        <v>98</v>
      </c>
      <c r="J29" s="13">
        <f t="shared" si="11"/>
        <v>64</v>
      </c>
      <c r="K29" s="13">
        <f t="shared" si="11"/>
        <v>772</v>
      </c>
      <c r="L29" s="13">
        <f t="shared" si="11"/>
        <v>231</v>
      </c>
      <c r="M29" s="13">
        <f t="shared" si="11"/>
        <v>146</v>
      </c>
      <c r="N29" s="13">
        <f t="shared" si="11"/>
        <v>1</v>
      </c>
      <c r="O29" s="77">
        <f t="shared" si="0"/>
        <v>3135</v>
      </c>
    </row>
    <row r="30" spans="1:15" ht="21" customHeight="1">
      <c r="A30" s="121" t="s">
        <v>28</v>
      </c>
      <c r="B30" s="97" t="s">
        <v>20</v>
      </c>
      <c r="C30" s="6" t="s">
        <v>21</v>
      </c>
      <c r="D30" s="7">
        <v>32398</v>
      </c>
      <c r="E30" s="8">
        <v>18841</v>
      </c>
      <c r="F30" s="8">
        <v>3653</v>
      </c>
      <c r="G30" s="8">
        <v>6526</v>
      </c>
      <c r="H30" s="8">
        <v>6758</v>
      </c>
      <c r="I30" s="8">
        <v>4117</v>
      </c>
      <c r="J30" s="8">
        <v>3219</v>
      </c>
      <c r="K30" s="8">
        <v>28038</v>
      </c>
      <c r="L30" s="8">
        <v>7921</v>
      </c>
      <c r="M30" s="8">
        <v>8013</v>
      </c>
      <c r="N30" s="8">
        <v>2579</v>
      </c>
      <c r="O30" s="75">
        <f t="shared" si="0"/>
        <v>119484</v>
      </c>
    </row>
    <row r="31" spans="1:15" ht="21" customHeight="1">
      <c r="A31" s="122"/>
      <c r="B31" s="98"/>
      <c r="C31" s="9" t="s">
        <v>22</v>
      </c>
      <c r="D31" s="10">
        <v>31</v>
      </c>
      <c r="E31" s="11">
        <v>43</v>
      </c>
      <c r="F31" s="11">
        <v>3</v>
      </c>
      <c r="G31" s="11">
        <v>11</v>
      </c>
      <c r="H31" s="11">
        <v>8</v>
      </c>
      <c r="I31" s="11">
        <v>2</v>
      </c>
      <c r="J31" s="11">
        <v>11</v>
      </c>
      <c r="K31" s="11">
        <v>14</v>
      </c>
      <c r="L31" s="11">
        <v>6</v>
      </c>
      <c r="M31" s="11">
        <v>2</v>
      </c>
      <c r="N31" s="11">
        <v>0</v>
      </c>
      <c r="O31" s="76">
        <f t="shared" si="0"/>
        <v>131</v>
      </c>
    </row>
    <row r="32" spans="1:15" ht="21" customHeight="1">
      <c r="A32" s="122"/>
      <c r="B32" s="98"/>
      <c r="C32" s="9" t="s">
        <v>23</v>
      </c>
      <c r="D32" s="10">
        <f aca="true" t="shared" si="12" ref="D32:N32">SUM(D30:D31)</f>
        <v>32429</v>
      </c>
      <c r="E32" s="10">
        <f t="shared" si="12"/>
        <v>18884</v>
      </c>
      <c r="F32" s="10">
        <f t="shared" si="12"/>
        <v>3656</v>
      </c>
      <c r="G32" s="10">
        <f t="shared" si="12"/>
        <v>6537</v>
      </c>
      <c r="H32" s="10">
        <f t="shared" si="12"/>
        <v>6766</v>
      </c>
      <c r="I32" s="10">
        <f t="shared" si="12"/>
        <v>4119</v>
      </c>
      <c r="J32" s="10">
        <f t="shared" si="12"/>
        <v>3230</v>
      </c>
      <c r="K32" s="10">
        <f t="shared" si="12"/>
        <v>28052</v>
      </c>
      <c r="L32" s="10">
        <f t="shared" si="12"/>
        <v>7927</v>
      </c>
      <c r="M32" s="10">
        <f t="shared" si="12"/>
        <v>8015</v>
      </c>
      <c r="N32" s="10">
        <f t="shared" si="12"/>
        <v>2579</v>
      </c>
      <c r="O32" s="76">
        <f t="shared" si="0"/>
        <v>119615</v>
      </c>
    </row>
    <row r="33" spans="1:15" ht="21" customHeight="1">
      <c r="A33" s="122"/>
      <c r="B33" s="98" t="s">
        <v>24</v>
      </c>
      <c r="C33" s="9" t="s">
        <v>21</v>
      </c>
      <c r="D33" s="10">
        <v>58950</v>
      </c>
      <c r="E33" s="11">
        <v>34707</v>
      </c>
      <c r="F33" s="11">
        <v>6829</v>
      </c>
      <c r="G33" s="11">
        <v>11177</v>
      </c>
      <c r="H33" s="11">
        <v>12532</v>
      </c>
      <c r="I33" s="11">
        <v>6804</v>
      </c>
      <c r="J33" s="11">
        <v>6069</v>
      </c>
      <c r="K33" s="11">
        <v>52835</v>
      </c>
      <c r="L33" s="11">
        <v>15636</v>
      </c>
      <c r="M33" s="11">
        <v>12129</v>
      </c>
      <c r="N33" s="11">
        <v>3100</v>
      </c>
      <c r="O33" s="76">
        <f t="shared" si="0"/>
        <v>217668</v>
      </c>
    </row>
    <row r="34" spans="1:15" ht="21" customHeight="1">
      <c r="A34" s="122"/>
      <c r="B34" s="98"/>
      <c r="C34" s="9" t="s">
        <v>22</v>
      </c>
      <c r="D34" s="10">
        <v>1052</v>
      </c>
      <c r="E34" s="11">
        <v>563</v>
      </c>
      <c r="F34" s="11">
        <v>63</v>
      </c>
      <c r="G34" s="11">
        <v>102</v>
      </c>
      <c r="H34" s="11">
        <v>134</v>
      </c>
      <c r="I34" s="11">
        <v>33</v>
      </c>
      <c r="J34" s="11">
        <v>29</v>
      </c>
      <c r="K34" s="11">
        <v>540</v>
      </c>
      <c r="L34" s="11">
        <v>87</v>
      </c>
      <c r="M34" s="11">
        <v>120</v>
      </c>
      <c r="N34" s="11">
        <v>0</v>
      </c>
      <c r="O34" s="76">
        <f t="shared" si="0"/>
        <v>2723</v>
      </c>
    </row>
    <row r="35" spans="1:15" ht="21" customHeight="1">
      <c r="A35" s="122"/>
      <c r="B35" s="98"/>
      <c r="C35" s="9" t="s">
        <v>23</v>
      </c>
      <c r="D35" s="10">
        <f aca="true" t="shared" si="13" ref="D35:N35">SUM(D33:D34)</f>
        <v>60002</v>
      </c>
      <c r="E35" s="10">
        <f t="shared" si="13"/>
        <v>35270</v>
      </c>
      <c r="F35" s="10">
        <f t="shared" si="13"/>
        <v>6892</v>
      </c>
      <c r="G35" s="10">
        <f t="shared" si="13"/>
        <v>11279</v>
      </c>
      <c r="H35" s="10">
        <f t="shared" si="13"/>
        <v>12666</v>
      </c>
      <c r="I35" s="10">
        <f t="shared" si="13"/>
        <v>6837</v>
      </c>
      <c r="J35" s="10">
        <f t="shared" si="13"/>
        <v>6098</v>
      </c>
      <c r="K35" s="10">
        <f t="shared" si="13"/>
        <v>53375</v>
      </c>
      <c r="L35" s="10">
        <f t="shared" si="13"/>
        <v>15723</v>
      </c>
      <c r="M35" s="10">
        <f t="shared" si="13"/>
        <v>12249</v>
      </c>
      <c r="N35" s="10">
        <f t="shared" si="13"/>
        <v>3100</v>
      </c>
      <c r="O35" s="76">
        <f t="shared" si="0"/>
        <v>220391</v>
      </c>
    </row>
    <row r="36" spans="1:15" ht="21" customHeight="1">
      <c r="A36" s="122"/>
      <c r="B36" s="98" t="s">
        <v>26</v>
      </c>
      <c r="C36" s="9" t="s">
        <v>21</v>
      </c>
      <c r="D36" s="10">
        <f aca="true" t="shared" si="14" ref="D36:G37">D33+D30</f>
        <v>91348</v>
      </c>
      <c r="E36" s="10">
        <f t="shared" si="14"/>
        <v>53548</v>
      </c>
      <c r="F36" s="10">
        <f t="shared" si="14"/>
        <v>10482</v>
      </c>
      <c r="G36" s="10">
        <f t="shared" si="14"/>
        <v>17703</v>
      </c>
      <c r="H36" s="10">
        <f aca="true" t="shared" si="15" ref="H36:N37">H33+H30</f>
        <v>19290</v>
      </c>
      <c r="I36" s="10">
        <f t="shared" si="15"/>
        <v>10921</v>
      </c>
      <c r="J36" s="10">
        <f t="shared" si="15"/>
        <v>9288</v>
      </c>
      <c r="K36" s="10">
        <f t="shared" si="15"/>
        <v>80873</v>
      </c>
      <c r="L36" s="10">
        <f t="shared" si="15"/>
        <v>23557</v>
      </c>
      <c r="M36" s="10">
        <f t="shared" si="15"/>
        <v>20142</v>
      </c>
      <c r="N36" s="10">
        <f t="shared" si="15"/>
        <v>5679</v>
      </c>
      <c r="O36" s="76">
        <f t="shared" si="0"/>
        <v>337152</v>
      </c>
    </row>
    <row r="37" spans="1:15" ht="21" customHeight="1">
      <c r="A37" s="122"/>
      <c r="B37" s="98"/>
      <c r="C37" s="9" t="s">
        <v>22</v>
      </c>
      <c r="D37" s="10">
        <f t="shared" si="14"/>
        <v>1083</v>
      </c>
      <c r="E37" s="10">
        <f t="shared" si="14"/>
        <v>606</v>
      </c>
      <c r="F37" s="10">
        <f t="shared" si="14"/>
        <v>66</v>
      </c>
      <c r="G37" s="10">
        <f>G34+G31</f>
        <v>113</v>
      </c>
      <c r="H37" s="10">
        <f t="shared" si="15"/>
        <v>142</v>
      </c>
      <c r="I37" s="10">
        <f t="shared" si="15"/>
        <v>35</v>
      </c>
      <c r="J37" s="10">
        <f t="shared" si="15"/>
        <v>40</v>
      </c>
      <c r="K37" s="10">
        <f t="shared" si="15"/>
        <v>554</v>
      </c>
      <c r="L37" s="10">
        <f t="shared" si="15"/>
        <v>93</v>
      </c>
      <c r="M37" s="10">
        <f t="shared" si="15"/>
        <v>122</v>
      </c>
      <c r="N37" s="10">
        <f t="shared" si="15"/>
        <v>0</v>
      </c>
      <c r="O37" s="76">
        <f t="shared" si="0"/>
        <v>2854</v>
      </c>
    </row>
    <row r="38" spans="1:15" ht="21" customHeight="1" thickBot="1">
      <c r="A38" s="123"/>
      <c r="B38" s="99"/>
      <c r="C38" s="12" t="s">
        <v>23</v>
      </c>
      <c r="D38" s="13">
        <f aca="true" t="shared" si="16" ref="D38:N38">SUM(D36:D37)</f>
        <v>92431</v>
      </c>
      <c r="E38" s="13">
        <f t="shared" si="16"/>
        <v>54154</v>
      </c>
      <c r="F38" s="13">
        <f t="shared" si="16"/>
        <v>10548</v>
      </c>
      <c r="G38" s="13">
        <f t="shared" si="16"/>
        <v>17816</v>
      </c>
      <c r="H38" s="13">
        <f t="shared" si="16"/>
        <v>19432</v>
      </c>
      <c r="I38" s="13">
        <f t="shared" si="16"/>
        <v>10956</v>
      </c>
      <c r="J38" s="13">
        <f t="shared" si="16"/>
        <v>9328</v>
      </c>
      <c r="K38" s="13">
        <f t="shared" si="16"/>
        <v>81427</v>
      </c>
      <c r="L38" s="13">
        <f t="shared" si="16"/>
        <v>23650</v>
      </c>
      <c r="M38" s="13">
        <f t="shared" si="16"/>
        <v>20264</v>
      </c>
      <c r="N38" s="13">
        <f t="shared" si="16"/>
        <v>5679</v>
      </c>
      <c r="O38" s="77">
        <f t="shared" si="0"/>
        <v>340006</v>
      </c>
    </row>
    <row r="39" spans="1:15" ht="21" customHeight="1">
      <c r="A39" s="112" t="s">
        <v>29</v>
      </c>
      <c r="B39" s="113"/>
      <c r="C39" s="6" t="s">
        <v>21</v>
      </c>
      <c r="D39" s="7">
        <v>3473</v>
      </c>
      <c r="E39" s="8">
        <v>2066</v>
      </c>
      <c r="F39" s="8">
        <v>437</v>
      </c>
      <c r="G39" s="8">
        <v>767</v>
      </c>
      <c r="H39" s="8">
        <v>954</v>
      </c>
      <c r="I39" s="8">
        <v>535</v>
      </c>
      <c r="J39" s="8">
        <v>369</v>
      </c>
      <c r="K39" s="8">
        <v>2929</v>
      </c>
      <c r="L39" s="8">
        <v>1067</v>
      </c>
      <c r="M39" s="8">
        <v>542</v>
      </c>
      <c r="N39" s="8">
        <v>6</v>
      </c>
      <c r="O39" s="75">
        <f t="shared" si="0"/>
        <v>13139</v>
      </c>
    </row>
    <row r="40" spans="1:15" ht="21" customHeight="1">
      <c r="A40" s="114"/>
      <c r="B40" s="115"/>
      <c r="C40" s="9" t="s">
        <v>22</v>
      </c>
      <c r="D40" s="10">
        <v>1407</v>
      </c>
      <c r="E40" s="11">
        <v>703</v>
      </c>
      <c r="F40" s="11">
        <v>232</v>
      </c>
      <c r="G40" s="11">
        <v>66</v>
      </c>
      <c r="H40" s="11">
        <v>109</v>
      </c>
      <c r="I40" s="11">
        <v>62</v>
      </c>
      <c r="J40" s="11">
        <v>48</v>
      </c>
      <c r="K40" s="11">
        <v>1344</v>
      </c>
      <c r="L40" s="11">
        <v>92</v>
      </c>
      <c r="M40" s="11">
        <v>33</v>
      </c>
      <c r="N40" s="11">
        <v>0</v>
      </c>
      <c r="O40" s="76">
        <f t="shared" si="0"/>
        <v>4096</v>
      </c>
    </row>
    <row r="41" spans="1:15" ht="21" customHeight="1" thickBot="1">
      <c r="A41" s="116"/>
      <c r="B41" s="117"/>
      <c r="C41" s="12" t="s">
        <v>23</v>
      </c>
      <c r="D41" s="13">
        <f aca="true" t="shared" si="17" ref="D41:N41">SUM(D39:D40)</f>
        <v>4880</v>
      </c>
      <c r="E41" s="13">
        <f t="shared" si="17"/>
        <v>2769</v>
      </c>
      <c r="F41" s="13">
        <f t="shared" si="17"/>
        <v>669</v>
      </c>
      <c r="G41" s="13">
        <f t="shared" si="17"/>
        <v>833</v>
      </c>
      <c r="H41" s="13">
        <f t="shared" si="17"/>
        <v>1063</v>
      </c>
      <c r="I41" s="13">
        <f t="shared" si="17"/>
        <v>597</v>
      </c>
      <c r="J41" s="13">
        <f t="shared" si="17"/>
        <v>417</v>
      </c>
      <c r="K41" s="13">
        <f t="shared" si="17"/>
        <v>4273</v>
      </c>
      <c r="L41" s="13">
        <f t="shared" si="17"/>
        <v>1159</v>
      </c>
      <c r="M41" s="13">
        <f t="shared" si="17"/>
        <v>575</v>
      </c>
      <c r="N41" s="13">
        <f t="shared" si="17"/>
        <v>6</v>
      </c>
      <c r="O41" s="77">
        <f t="shared" si="0"/>
        <v>17235</v>
      </c>
    </row>
    <row r="42" spans="1:15" ht="21" customHeight="1">
      <c r="A42" s="112" t="s">
        <v>30</v>
      </c>
      <c r="B42" s="113"/>
      <c r="C42" s="6" t="s">
        <v>21</v>
      </c>
      <c r="D42" s="7">
        <v>1924</v>
      </c>
      <c r="E42" s="8">
        <v>1055</v>
      </c>
      <c r="F42" s="8">
        <v>231</v>
      </c>
      <c r="G42" s="8">
        <v>419</v>
      </c>
      <c r="H42" s="8">
        <v>395</v>
      </c>
      <c r="I42" s="8">
        <v>293</v>
      </c>
      <c r="J42" s="8">
        <v>169</v>
      </c>
      <c r="K42" s="8">
        <v>634</v>
      </c>
      <c r="L42" s="8">
        <v>695</v>
      </c>
      <c r="M42" s="8">
        <v>146</v>
      </c>
      <c r="N42" s="8">
        <v>0</v>
      </c>
      <c r="O42" s="75">
        <f t="shared" si="0"/>
        <v>5961</v>
      </c>
    </row>
    <row r="43" spans="1:15" ht="21" customHeight="1">
      <c r="A43" s="114"/>
      <c r="B43" s="115"/>
      <c r="C43" s="9" t="s">
        <v>22</v>
      </c>
      <c r="D43" s="10">
        <v>7</v>
      </c>
      <c r="E43" s="11">
        <v>0</v>
      </c>
      <c r="F43" s="11">
        <v>0</v>
      </c>
      <c r="G43" s="11">
        <v>3</v>
      </c>
      <c r="H43" s="11">
        <v>0</v>
      </c>
      <c r="I43" s="11">
        <v>0</v>
      </c>
      <c r="J43" s="11">
        <v>2</v>
      </c>
      <c r="K43" s="11">
        <v>18</v>
      </c>
      <c r="L43" s="11">
        <v>1</v>
      </c>
      <c r="M43" s="11">
        <v>0</v>
      </c>
      <c r="N43" s="11">
        <v>0</v>
      </c>
      <c r="O43" s="76">
        <f t="shared" si="0"/>
        <v>31</v>
      </c>
    </row>
    <row r="44" spans="1:15" ht="21" customHeight="1" thickBot="1">
      <c r="A44" s="116"/>
      <c r="B44" s="117"/>
      <c r="C44" s="12" t="s">
        <v>23</v>
      </c>
      <c r="D44" s="13">
        <f aca="true" t="shared" si="18" ref="D44:N44">SUM(D42:D43)</f>
        <v>1931</v>
      </c>
      <c r="E44" s="13">
        <f t="shared" si="18"/>
        <v>1055</v>
      </c>
      <c r="F44" s="13">
        <f t="shared" si="18"/>
        <v>231</v>
      </c>
      <c r="G44" s="13">
        <f t="shared" si="18"/>
        <v>422</v>
      </c>
      <c r="H44" s="13">
        <f t="shared" si="18"/>
        <v>395</v>
      </c>
      <c r="I44" s="13">
        <f t="shared" si="18"/>
        <v>293</v>
      </c>
      <c r="J44" s="13">
        <f t="shared" si="18"/>
        <v>171</v>
      </c>
      <c r="K44" s="13">
        <f t="shared" si="18"/>
        <v>652</v>
      </c>
      <c r="L44" s="13">
        <f t="shared" si="18"/>
        <v>696</v>
      </c>
      <c r="M44" s="13">
        <f t="shared" si="18"/>
        <v>146</v>
      </c>
      <c r="N44" s="13">
        <f t="shared" si="18"/>
        <v>0</v>
      </c>
      <c r="O44" s="77">
        <f t="shared" si="0"/>
        <v>5992</v>
      </c>
    </row>
    <row r="45" spans="1:15" ht="21" customHeight="1" thickBot="1">
      <c r="A45" s="118" t="s">
        <v>31</v>
      </c>
      <c r="B45" s="119"/>
      <c r="C45" s="120"/>
      <c r="D45" s="14">
        <f aca="true" t="shared" si="19" ref="D45:N45">D20+D29+D38+D41+D44</f>
        <v>118232</v>
      </c>
      <c r="E45" s="14">
        <f t="shared" si="19"/>
        <v>70769</v>
      </c>
      <c r="F45" s="14">
        <f t="shared" si="19"/>
        <v>14045</v>
      </c>
      <c r="G45" s="14">
        <f t="shared" si="19"/>
        <v>23452</v>
      </c>
      <c r="H45" s="14">
        <f t="shared" si="19"/>
        <v>24745</v>
      </c>
      <c r="I45" s="14">
        <f t="shared" si="19"/>
        <v>15275</v>
      </c>
      <c r="J45" s="14">
        <f t="shared" si="19"/>
        <v>12296</v>
      </c>
      <c r="K45" s="14">
        <f t="shared" si="19"/>
        <v>103590</v>
      </c>
      <c r="L45" s="14">
        <f t="shared" si="19"/>
        <v>31893</v>
      </c>
      <c r="M45" s="14">
        <f t="shared" si="19"/>
        <v>23507</v>
      </c>
      <c r="N45" s="14">
        <f t="shared" si="19"/>
        <v>5708</v>
      </c>
      <c r="O45" s="75">
        <f t="shared" si="0"/>
        <v>437804</v>
      </c>
    </row>
    <row r="46" spans="1:15" ht="21" customHeight="1" thickBot="1">
      <c r="A46" s="118" t="s">
        <v>32</v>
      </c>
      <c r="B46" s="119"/>
      <c r="C46" s="120"/>
      <c r="D46" s="14">
        <v>2180</v>
      </c>
      <c r="E46" s="15">
        <v>1208</v>
      </c>
      <c r="F46" s="15">
        <v>235</v>
      </c>
      <c r="G46" s="15">
        <v>368</v>
      </c>
      <c r="H46" s="15">
        <v>361</v>
      </c>
      <c r="I46" s="15">
        <v>271</v>
      </c>
      <c r="J46" s="15">
        <v>191</v>
      </c>
      <c r="K46" s="15">
        <v>1563</v>
      </c>
      <c r="L46" s="15">
        <v>516</v>
      </c>
      <c r="M46" s="15">
        <v>586</v>
      </c>
      <c r="N46" s="15">
        <v>179</v>
      </c>
      <c r="O46" s="75">
        <f t="shared" si="0"/>
        <v>7479</v>
      </c>
    </row>
    <row r="47" spans="1:15" ht="21" customHeight="1" thickBot="1">
      <c r="A47" s="118" t="s">
        <v>33</v>
      </c>
      <c r="B47" s="119"/>
      <c r="C47" s="120"/>
      <c r="D47" s="14">
        <f aca="true" t="shared" si="20" ref="D47:N47">SUM(D45:D46)</f>
        <v>120412</v>
      </c>
      <c r="E47" s="14">
        <f t="shared" si="20"/>
        <v>71977</v>
      </c>
      <c r="F47" s="14">
        <f t="shared" si="20"/>
        <v>14280</v>
      </c>
      <c r="G47" s="14">
        <f t="shared" si="20"/>
        <v>23820</v>
      </c>
      <c r="H47" s="14">
        <f t="shared" si="20"/>
        <v>25106</v>
      </c>
      <c r="I47" s="14">
        <f t="shared" si="20"/>
        <v>15546</v>
      </c>
      <c r="J47" s="14">
        <f t="shared" si="20"/>
        <v>12487</v>
      </c>
      <c r="K47" s="14">
        <f t="shared" si="20"/>
        <v>105153</v>
      </c>
      <c r="L47" s="14">
        <f t="shared" si="20"/>
        <v>32409</v>
      </c>
      <c r="M47" s="14">
        <f t="shared" si="20"/>
        <v>24093</v>
      </c>
      <c r="N47" s="14">
        <f t="shared" si="20"/>
        <v>5887</v>
      </c>
      <c r="O47" s="75">
        <f t="shared" si="0"/>
        <v>445283</v>
      </c>
    </row>
    <row r="48" spans="1:15" ht="21" customHeight="1">
      <c r="A48" s="141" t="s">
        <v>34</v>
      </c>
      <c r="B48" s="137" t="s">
        <v>35</v>
      </c>
      <c r="C48" s="16" t="s">
        <v>36</v>
      </c>
      <c r="D48" s="17">
        <v>47988</v>
      </c>
      <c r="E48" s="18">
        <v>32940</v>
      </c>
      <c r="F48" s="18">
        <v>7895</v>
      </c>
      <c r="G48" s="18">
        <v>12967</v>
      </c>
      <c r="H48" s="18">
        <v>11587</v>
      </c>
      <c r="I48" s="18">
        <v>7645</v>
      </c>
      <c r="J48" s="18">
        <v>6840</v>
      </c>
      <c r="K48" s="18">
        <v>40294</v>
      </c>
      <c r="L48" s="18">
        <v>12040</v>
      </c>
      <c r="M48" s="18">
        <v>7809</v>
      </c>
      <c r="N48" s="18">
        <v>60</v>
      </c>
      <c r="O48" s="75">
        <f t="shared" si="0"/>
        <v>188005</v>
      </c>
    </row>
    <row r="49" spans="1:15" ht="21" customHeight="1">
      <c r="A49" s="142"/>
      <c r="B49" s="115"/>
      <c r="C49" s="9" t="s">
        <v>37</v>
      </c>
      <c r="D49" s="10">
        <v>18063</v>
      </c>
      <c r="E49" s="11">
        <v>18018</v>
      </c>
      <c r="F49" s="11">
        <v>4463</v>
      </c>
      <c r="G49" s="11">
        <v>7978</v>
      </c>
      <c r="H49" s="11">
        <v>5530</v>
      </c>
      <c r="I49" s="11">
        <v>7442</v>
      </c>
      <c r="J49" s="11">
        <v>4934</v>
      </c>
      <c r="K49" s="11">
        <v>16874</v>
      </c>
      <c r="L49" s="11">
        <v>8239</v>
      </c>
      <c r="M49" s="11">
        <v>3766</v>
      </c>
      <c r="N49" s="11">
        <v>56</v>
      </c>
      <c r="O49" s="76">
        <f t="shared" si="0"/>
        <v>95307</v>
      </c>
    </row>
    <row r="50" spans="1:15" ht="21" customHeight="1">
      <c r="A50" s="142"/>
      <c r="B50" s="115"/>
      <c r="C50" s="9" t="s">
        <v>23</v>
      </c>
      <c r="D50" s="10">
        <f aca="true" t="shared" si="21" ref="D50:N50">SUM(D48:D49)</f>
        <v>66051</v>
      </c>
      <c r="E50" s="10">
        <f t="shared" si="21"/>
        <v>50958</v>
      </c>
      <c r="F50" s="10">
        <f t="shared" si="21"/>
        <v>12358</v>
      </c>
      <c r="G50" s="10">
        <f t="shared" si="21"/>
        <v>20945</v>
      </c>
      <c r="H50" s="10">
        <f t="shared" si="21"/>
        <v>17117</v>
      </c>
      <c r="I50" s="10">
        <f t="shared" si="21"/>
        <v>15087</v>
      </c>
      <c r="J50" s="10">
        <f t="shared" si="21"/>
        <v>11774</v>
      </c>
      <c r="K50" s="10">
        <f t="shared" si="21"/>
        <v>57168</v>
      </c>
      <c r="L50" s="10">
        <f t="shared" si="21"/>
        <v>20279</v>
      </c>
      <c r="M50" s="10">
        <f t="shared" si="21"/>
        <v>11575</v>
      </c>
      <c r="N50" s="10">
        <f t="shared" si="21"/>
        <v>116</v>
      </c>
      <c r="O50" s="76">
        <f t="shared" si="0"/>
        <v>283312</v>
      </c>
    </row>
    <row r="51" spans="1:15" ht="21" customHeight="1">
      <c r="A51" s="142"/>
      <c r="B51" s="108" t="s">
        <v>38</v>
      </c>
      <c r="C51" s="109"/>
      <c r="D51" s="10">
        <v>346</v>
      </c>
      <c r="E51" s="11">
        <v>203</v>
      </c>
      <c r="F51" s="11">
        <v>69</v>
      </c>
      <c r="G51" s="11">
        <v>109</v>
      </c>
      <c r="H51" s="11">
        <v>54</v>
      </c>
      <c r="I51" s="11">
        <v>70</v>
      </c>
      <c r="J51" s="11">
        <v>50</v>
      </c>
      <c r="K51" s="11">
        <v>223</v>
      </c>
      <c r="L51" s="11">
        <v>89</v>
      </c>
      <c r="M51" s="11">
        <v>57</v>
      </c>
      <c r="N51" s="11">
        <v>1</v>
      </c>
      <c r="O51" s="76">
        <f t="shared" si="0"/>
        <v>1270</v>
      </c>
    </row>
    <row r="52" spans="1:15" ht="21" customHeight="1" thickBot="1">
      <c r="A52" s="143"/>
      <c r="B52" s="110" t="s">
        <v>39</v>
      </c>
      <c r="C52" s="111"/>
      <c r="D52" s="19">
        <v>3224</v>
      </c>
      <c r="E52" s="20">
        <v>1824</v>
      </c>
      <c r="F52" s="20">
        <v>357</v>
      </c>
      <c r="G52" s="20">
        <v>551</v>
      </c>
      <c r="H52" s="20">
        <v>655</v>
      </c>
      <c r="I52" s="20">
        <v>451</v>
      </c>
      <c r="J52" s="20">
        <v>368</v>
      </c>
      <c r="K52" s="20">
        <v>1893</v>
      </c>
      <c r="L52" s="20">
        <v>756</v>
      </c>
      <c r="M52" s="20">
        <v>790</v>
      </c>
      <c r="N52" s="20">
        <v>362</v>
      </c>
      <c r="O52" s="77">
        <f t="shared" si="0"/>
        <v>10869</v>
      </c>
    </row>
    <row r="53" spans="1:15" ht="21" customHeight="1" thickBot="1">
      <c r="A53" s="134" t="s">
        <v>2</v>
      </c>
      <c r="B53" s="135"/>
      <c r="C53" s="136"/>
      <c r="D53" s="14">
        <f aca="true" t="shared" si="22" ref="D53:N53">SUM(D50:D52)</f>
        <v>69621</v>
      </c>
      <c r="E53" s="15">
        <f t="shared" si="22"/>
        <v>52985</v>
      </c>
      <c r="F53" s="15">
        <f t="shared" si="22"/>
        <v>12784</v>
      </c>
      <c r="G53" s="15">
        <f t="shared" si="22"/>
        <v>21605</v>
      </c>
      <c r="H53" s="15">
        <f t="shared" si="22"/>
        <v>17826</v>
      </c>
      <c r="I53" s="15">
        <f t="shared" si="22"/>
        <v>15608</v>
      </c>
      <c r="J53" s="15">
        <f t="shared" si="22"/>
        <v>12192</v>
      </c>
      <c r="K53" s="15">
        <f t="shared" si="22"/>
        <v>59284</v>
      </c>
      <c r="L53" s="15">
        <f t="shared" si="22"/>
        <v>21124</v>
      </c>
      <c r="M53" s="15">
        <f t="shared" si="22"/>
        <v>12422</v>
      </c>
      <c r="N53" s="15">
        <f t="shared" si="22"/>
        <v>479</v>
      </c>
      <c r="O53" s="75">
        <f t="shared" si="0"/>
        <v>295451</v>
      </c>
    </row>
    <row r="54" spans="1:15" ht="23.25" customHeight="1" thickBot="1">
      <c r="A54" s="128" t="s">
        <v>92</v>
      </c>
      <c r="B54" s="129"/>
      <c r="C54" s="130"/>
      <c r="D54" s="79">
        <f>D47+D53</f>
        <v>190033</v>
      </c>
      <c r="E54" s="80">
        <f aca="true" t="shared" si="23" ref="E54:N54">SUM(E47+E53)</f>
        <v>124962</v>
      </c>
      <c r="F54" s="80">
        <f t="shared" si="23"/>
        <v>27064</v>
      </c>
      <c r="G54" s="80">
        <f t="shared" si="23"/>
        <v>45425</v>
      </c>
      <c r="H54" s="80">
        <f t="shared" si="23"/>
        <v>42932</v>
      </c>
      <c r="I54" s="80">
        <f t="shared" si="23"/>
        <v>31154</v>
      </c>
      <c r="J54" s="80">
        <f t="shared" si="23"/>
        <v>24679</v>
      </c>
      <c r="K54" s="80">
        <f t="shared" si="23"/>
        <v>164437</v>
      </c>
      <c r="L54" s="80">
        <f t="shared" si="23"/>
        <v>53533</v>
      </c>
      <c r="M54" s="80">
        <f t="shared" si="23"/>
        <v>36515</v>
      </c>
      <c r="N54" s="80">
        <f t="shared" si="23"/>
        <v>6366</v>
      </c>
      <c r="O54" s="78">
        <f t="shared" si="0"/>
        <v>740734</v>
      </c>
    </row>
  </sheetData>
  <sheetProtection/>
  <mergeCells count="42">
    <mergeCell ref="L5:L8"/>
    <mergeCell ref="M5:M8"/>
    <mergeCell ref="N5:N8"/>
    <mergeCell ref="O5:O8"/>
    <mergeCell ref="A48:A52"/>
    <mergeCell ref="A47:C47"/>
    <mergeCell ref="A5:C5"/>
    <mergeCell ref="A6:A8"/>
    <mergeCell ref="B6:B8"/>
    <mergeCell ref="A21:A29"/>
    <mergeCell ref="A30:A38"/>
    <mergeCell ref="M3:O3"/>
    <mergeCell ref="M4:O4"/>
    <mergeCell ref="A54:C54"/>
    <mergeCell ref="D5:D8"/>
    <mergeCell ref="E5:E8"/>
    <mergeCell ref="F5:F8"/>
    <mergeCell ref="A53:C53"/>
    <mergeCell ref="A9:A20"/>
    <mergeCell ref="B51:C51"/>
    <mergeCell ref="B52:C52"/>
    <mergeCell ref="A42:B44"/>
    <mergeCell ref="A45:C45"/>
    <mergeCell ref="A46:C46"/>
    <mergeCell ref="B33:B35"/>
    <mergeCell ref="B36:B38"/>
    <mergeCell ref="A39:B41"/>
    <mergeCell ref="B48:B50"/>
    <mergeCell ref="B27:B29"/>
    <mergeCell ref="B30:B32"/>
    <mergeCell ref="G5:G8"/>
    <mergeCell ref="H5:H8"/>
    <mergeCell ref="I5:I8"/>
    <mergeCell ref="K5:K8"/>
    <mergeCell ref="J5:J8"/>
    <mergeCell ref="C6:C8"/>
    <mergeCell ref="B9:B11"/>
    <mergeCell ref="B12:B14"/>
    <mergeCell ref="B15:B17"/>
    <mergeCell ref="B18:B20"/>
    <mergeCell ref="B21:B23"/>
    <mergeCell ref="B24:B26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2"/>
      <c r="E2" s="1" t="s">
        <v>40</v>
      </c>
    </row>
    <row r="3" spans="1:15" ht="15" customHeight="1">
      <c r="A3" s="49" t="s">
        <v>121</v>
      </c>
      <c r="C3" s="50"/>
      <c r="L3" s="53"/>
      <c r="M3" s="53"/>
      <c r="N3" s="53"/>
      <c r="O3" s="23"/>
    </row>
    <row r="4" spans="12:15" ht="15" customHeight="1" thickBot="1">
      <c r="L4" s="24"/>
      <c r="M4" s="24"/>
      <c r="N4" s="24"/>
      <c r="O4" s="24"/>
    </row>
    <row r="5" spans="1:15" ht="48" customHeight="1">
      <c r="A5" s="144" t="s">
        <v>4</v>
      </c>
      <c r="B5" s="145"/>
      <c r="C5" s="146"/>
      <c r="D5" s="103" t="s">
        <v>122</v>
      </c>
      <c r="E5" s="103" t="s">
        <v>123</v>
      </c>
      <c r="F5" s="103" t="s">
        <v>124</v>
      </c>
      <c r="G5" s="103" t="s">
        <v>125</v>
      </c>
      <c r="H5" s="103"/>
      <c r="I5" s="103"/>
      <c r="J5" s="103"/>
      <c r="K5" s="103"/>
      <c r="L5" s="103"/>
      <c r="M5" s="103"/>
      <c r="N5" s="168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3"/>
      <c r="E6" s="153"/>
      <c r="F6" s="153"/>
      <c r="G6" s="153"/>
      <c r="H6" s="153"/>
      <c r="I6" s="158"/>
      <c r="J6" s="158"/>
      <c r="K6" s="153"/>
      <c r="L6" s="153"/>
      <c r="M6" s="178"/>
      <c r="N6" s="169"/>
      <c r="O6" s="149"/>
    </row>
    <row r="7" spans="1:15" ht="13.5">
      <c r="A7" s="142"/>
      <c r="B7" s="98"/>
      <c r="C7" s="106"/>
      <c r="D7" s="153"/>
      <c r="E7" s="153"/>
      <c r="F7" s="153"/>
      <c r="G7" s="153"/>
      <c r="H7" s="153"/>
      <c r="I7" s="158"/>
      <c r="J7" s="158"/>
      <c r="K7" s="153"/>
      <c r="L7" s="153"/>
      <c r="M7" s="178"/>
      <c r="N7" s="169"/>
      <c r="O7" s="149"/>
    </row>
    <row r="8" spans="1:15" ht="18.75" customHeight="1" thickBot="1">
      <c r="A8" s="147"/>
      <c r="B8" s="99"/>
      <c r="C8" s="107"/>
      <c r="D8" s="154"/>
      <c r="E8" s="154"/>
      <c r="F8" s="154"/>
      <c r="G8" s="154"/>
      <c r="H8" s="154"/>
      <c r="I8" s="159"/>
      <c r="J8" s="159"/>
      <c r="K8" s="154"/>
      <c r="L8" s="154"/>
      <c r="M8" s="179"/>
      <c r="N8" s="170"/>
      <c r="O8" s="150"/>
    </row>
    <row r="9" spans="1:15" ht="21" customHeight="1">
      <c r="A9" s="121" t="s">
        <v>19</v>
      </c>
      <c r="B9" s="97" t="s">
        <v>44</v>
      </c>
      <c r="C9" s="6" t="s">
        <v>45</v>
      </c>
      <c r="D9" s="8">
        <v>101</v>
      </c>
      <c r="E9" s="8">
        <v>244</v>
      </c>
      <c r="F9" s="8">
        <v>33</v>
      </c>
      <c r="G9" s="8">
        <v>76</v>
      </c>
      <c r="H9" s="8"/>
      <c r="I9" s="8"/>
      <c r="J9" s="8"/>
      <c r="K9" s="8"/>
      <c r="L9" s="8"/>
      <c r="M9" s="36"/>
      <c r="N9" s="36"/>
      <c r="O9" s="75">
        <f aca="true" t="shared" si="0" ref="O9:O54">SUM(D9:N9)</f>
        <v>454</v>
      </c>
    </row>
    <row r="10" spans="1:15" ht="21" customHeight="1">
      <c r="A10" s="122"/>
      <c r="B10" s="98"/>
      <c r="C10" s="9" t="s">
        <v>46</v>
      </c>
      <c r="D10" s="11">
        <v>43</v>
      </c>
      <c r="E10" s="11">
        <v>18</v>
      </c>
      <c r="F10" s="11">
        <v>3</v>
      </c>
      <c r="G10" s="11">
        <v>7</v>
      </c>
      <c r="H10" s="11"/>
      <c r="I10" s="11"/>
      <c r="J10" s="11"/>
      <c r="K10" s="11"/>
      <c r="L10" s="11"/>
      <c r="M10" s="31"/>
      <c r="N10" s="31"/>
      <c r="O10" s="76">
        <f t="shared" si="0"/>
        <v>71</v>
      </c>
    </row>
    <row r="11" spans="1:15" ht="21" customHeight="1">
      <c r="A11" s="122"/>
      <c r="B11" s="98"/>
      <c r="C11" s="9" t="s">
        <v>47</v>
      </c>
      <c r="D11" s="11">
        <f>SUM(D9:D10)</f>
        <v>144</v>
      </c>
      <c r="E11" s="11">
        <f>SUM(E9:E10)</f>
        <v>262</v>
      </c>
      <c r="F11" s="11">
        <f>SUM(F9:F10)</f>
        <v>36</v>
      </c>
      <c r="G11" s="11">
        <f>SUM(G9:G10)</f>
        <v>83</v>
      </c>
      <c r="H11" s="11"/>
      <c r="I11" s="11"/>
      <c r="J11" s="11"/>
      <c r="K11" s="11"/>
      <c r="L11" s="11"/>
      <c r="M11" s="31"/>
      <c r="N11" s="31"/>
      <c r="O11" s="76">
        <f t="shared" si="0"/>
        <v>525</v>
      </c>
    </row>
    <row r="12" spans="1:15" ht="21" customHeight="1">
      <c r="A12" s="122"/>
      <c r="B12" s="98" t="s">
        <v>48</v>
      </c>
      <c r="C12" s="9" t="s">
        <v>45</v>
      </c>
      <c r="D12" s="11">
        <v>179</v>
      </c>
      <c r="E12" s="11">
        <v>416</v>
      </c>
      <c r="F12" s="11">
        <v>45</v>
      </c>
      <c r="G12" s="11">
        <v>96</v>
      </c>
      <c r="H12" s="11"/>
      <c r="I12" s="11"/>
      <c r="J12" s="11"/>
      <c r="K12" s="11"/>
      <c r="L12" s="11"/>
      <c r="M12" s="31"/>
      <c r="N12" s="31"/>
      <c r="O12" s="76">
        <f t="shared" si="0"/>
        <v>736</v>
      </c>
    </row>
    <row r="13" spans="1:15" ht="21" customHeight="1">
      <c r="A13" s="122"/>
      <c r="B13" s="98"/>
      <c r="C13" s="9" t="s">
        <v>46</v>
      </c>
      <c r="D13" s="11">
        <v>4</v>
      </c>
      <c r="E13" s="11">
        <v>6</v>
      </c>
      <c r="F13" s="11">
        <v>1</v>
      </c>
      <c r="G13" s="11">
        <v>1</v>
      </c>
      <c r="H13" s="11"/>
      <c r="I13" s="11"/>
      <c r="J13" s="11"/>
      <c r="K13" s="11"/>
      <c r="L13" s="11"/>
      <c r="M13" s="31"/>
      <c r="N13" s="31"/>
      <c r="O13" s="76">
        <f t="shared" si="0"/>
        <v>12</v>
      </c>
    </row>
    <row r="14" spans="1:15" ht="21" customHeight="1">
      <c r="A14" s="122"/>
      <c r="B14" s="98"/>
      <c r="C14" s="9" t="s">
        <v>47</v>
      </c>
      <c r="D14" s="10">
        <f>SUM(D12:D13)</f>
        <v>183</v>
      </c>
      <c r="E14" s="10">
        <f>SUM(E12:E13)</f>
        <v>422</v>
      </c>
      <c r="F14" s="10">
        <f>SUM(F12:F13)</f>
        <v>46</v>
      </c>
      <c r="G14" s="10">
        <f>SUM(G12:G13)</f>
        <v>97</v>
      </c>
      <c r="H14" s="11"/>
      <c r="I14" s="11"/>
      <c r="J14" s="11"/>
      <c r="K14" s="11"/>
      <c r="L14" s="11"/>
      <c r="M14" s="31"/>
      <c r="N14" s="31"/>
      <c r="O14" s="76">
        <f t="shared" si="0"/>
        <v>748</v>
      </c>
    </row>
    <row r="15" spans="1:15" ht="21" customHeight="1">
      <c r="A15" s="122"/>
      <c r="B15" s="98" t="s">
        <v>49</v>
      </c>
      <c r="C15" s="9" t="s">
        <v>45</v>
      </c>
      <c r="D15" s="11">
        <v>0</v>
      </c>
      <c r="E15" s="11">
        <v>1</v>
      </c>
      <c r="F15" s="11">
        <v>0</v>
      </c>
      <c r="G15" s="11">
        <v>1</v>
      </c>
      <c r="H15" s="11"/>
      <c r="I15" s="11"/>
      <c r="J15" s="11"/>
      <c r="K15" s="11"/>
      <c r="L15" s="11"/>
      <c r="M15" s="31"/>
      <c r="N15" s="31"/>
      <c r="O15" s="76">
        <f t="shared" si="0"/>
        <v>2</v>
      </c>
    </row>
    <row r="16" spans="1:15" ht="21" customHeight="1">
      <c r="A16" s="122"/>
      <c r="B16" s="98"/>
      <c r="C16" s="9" t="s">
        <v>46</v>
      </c>
      <c r="D16" s="11">
        <v>4</v>
      </c>
      <c r="E16" s="11">
        <v>1</v>
      </c>
      <c r="F16" s="11">
        <v>0</v>
      </c>
      <c r="G16" s="11">
        <v>1</v>
      </c>
      <c r="H16" s="11"/>
      <c r="I16" s="11"/>
      <c r="J16" s="11"/>
      <c r="K16" s="11"/>
      <c r="L16" s="11"/>
      <c r="M16" s="31"/>
      <c r="N16" s="31"/>
      <c r="O16" s="76">
        <f t="shared" si="0"/>
        <v>6</v>
      </c>
    </row>
    <row r="17" spans="1:15" ht="21" customHeight="1">
      <c r="A17" s="122"/>
      <c r="B17" s="98"/>
      <c r="C17" s="9" t="s">
        <v>47</v>
      </c>
      <c r="D17" s="10">
        <f>SUM(D15:D16)</f>
        <v>4</v>
      </c>
      <c r="E17" s="10">
        <f>SUM(E15:E16)</f>
        <v>2</v>
      </c>
      <c r="F17" s="10">
        <f>SUM(F15:F16)</f>
        <v>0</v>
      </c>
      <c r="G17" s="10">
        <f>SUM(G15:G16)</f>
        <v>2</v>
      </c>
      <c r="H17" s="10"/>
      <c r="I17" s="10"/>
      <c r="J17" s="10"/>
      <c r="K17" s="10"/>
      <c r="L17" s="10"/>
      <c r="M17" s="54"/>
      <c r="N17" s="41"/>
      <c r="O17" s="76">
        <f t="shared" si="0"/>
        <v>8</v>
      </c>
    </row>
    <row r="18" spans="1:15" ht="21" customHeight="1">
      <c r="A18" s="122"/>
      <c r="B18" s="98" t="s">
        <v>26</v>
      </c>
      <c r="C18" s="9" t="s">
        <v>45</v>
      </c>
      <c r="D18" s="10">
        <f aca="true" t="shared" si="1" ref="D18:G20">D9+D12+D15</f>
        <v>280</v>
      </c>
      <c r="E18" s="10">
        <f t="shared" si="1"/>
        <v>661</v>
      </c>
      <c r="F18" s="10">
        <f t="shared" si="1"/>
        <v>78</v>
      </c>
      <c r="G18" s="10">
        <f t="shared" si="1"/>
        <v>173</v>
      </c>
      <c r="H18" s="10"/>
      <c r="I18" s="10"/>
      <c r="J18" s="10"/>
      <c r="K18" s="10"/>
      <c r="L18" s="10"/>
      <c r="M18" s="54"/>
      <c r="N18" s="41"/>
      <c r="O18" s="76">
        <f t="shared" si="0"/>
        <v>1192</v>
      </c>
    </row>
    <row r="19" spans="1:15" ht="21" customHeight="1">
      <c r="A19" s="122"/>
      <c r="B19" s="98"/>
      <c r="C19" s="9" t="s">
        <v>46</v>
      </c>
      <c r="D19" s="10">
        <f t="shared" si="1"/>
        <v>51</v>
      </c>
      <c r="E19" s="10">
        <f t="shared" si="1"/>
        <v>25</v>
      </c>
      <c r="F19" s="10">
        <f t="shared" si="1"/>
        <v>4</v>
      </c>
      <c r="G19" s="10">
        <f t="shared" si="1"/>
        <v>9</v>
      </c>
      <c r="H19" s="10"/>
      <c r="I19" s="10"/>
      <c r="J19" s="10"/>
      <c r="K19" s="10"/>
      <c r="L19" s="10"/>
      <c r="M19" s="54"/>
      <c r="N19" s="41"/>
      <c r="O19" s="76">
        <f t="shared" si="0"/>
        <v>89</v>
      </c>
    </row>
    <row r="20" spans="1:15" ht="21" customHeight="1" thickBot="1">
      <c r="A20" s="123"/>
      <c r="B20" s="99"/>
      <c r="C20" s="12" t="s">
        <v>47</v>
      </c>
      <c r="D20" s="10">
        <f t="shared" si="1"/>
        <v>331</v>
      </c>
      <c r="E20" s="10">
        <f t="shared" si="1"/>
        <v>686</v>
      </c>
      <c r="F20" s="10">
        <f t="shared" si="1"/>
        <v>82</v>
      </c>
      <c r="G20" s="10">
        <f t="shared" si="1"/>
        <v>182</v>
      </c>
      <c r="H20" s="10"/>
      <c r="I20" s="10"/>
      <c r="J20" s="10"/>
      <c r="K20" s="10"/>
      <c r="L20" s="10"/>
      <c r="M20" s="54"/>
      <c r="N20" s="41"/>
      <c r="O20" s="76">
        <f t="shared" si="0"/>
        <v>1281</v>
      </c>
    </row>
    <row r="21" spans="1:15" ht="21" customHeight="1">
      <c r="A21" s="121" t="s">
        <v>27</v>
      </c>
      <c r="B21" s="97" t="s">
        <v>44</v>
      </c>
      <c r="C21" s="6" t="s">
        <v>45</v>
      </c>
      <c r="D21" s="8">
        <v>5</v>
      </c>
      <c r="E21" s="8">
        <v>4</v>
      </c>
      <c r="F21" s="8">
        <v>2</v>
      </c>
      <c r="G21" s="8">
        <v>3</v>
      </c>
      <c r="H21" s="8"/>
      <c r="I21" s="8"/>
      <c r="J21" s="8"/>
      <c r="K21" s="8"/>
      <c r="L21" s="8"/>
      <c r="M21" s="36"/>
      <c r="N21" s="43"/>
      <c r="O21" s="75">
        <f t="shared" si="0"/>
        <v>14</v>
      </c>
    </row>
    <row r="22" spans="1:15" ht="21" customHeight="1">
      <c r="A22" s="122"/>
      <c r="B22" s="98"/>
      <c r="C22" s="9" t="s">
        <v>46</v>
      </c>
      <c r="D22" s="11">
        <v>2</v>
      </c>
      <c r="E22" s="11">
        <v>0</v>
      </c>
      <c r="F22" s="11">
        <v>0</v>
      </c>
      <c r="G22" s="11">
        <v>0</v>
      </c>
      <c r="H22" s="11"/>
      <c r="I22" s="11"/>
      <c r="J22" s="11"/>
      <c r="K22" s="11"/>
      <c r="L22" s="11"/>
      <c r="M22" s="31"/>
      <c r="N22" s="41"/>
      <c r="O22" s="76">
        <f t="shared" si="0"/>
        <v>2</v>
      </c>
    </row>
    <row r="23" spans="1:15" ht="21" customHeight="1">
      <c r="A23" s="122"/>
      <c r="B23" s="98"/>
      <c r="C23" s="9" t="s">
        <v>47</v>
      </c>
      <c r="D23" s="11">
        <f>SUM(D21:D22)</f>
        <v>7</v>
      </c>
      <c r="E23" s="11">
        <f>SUM(E21:E22)</f>
        <v>4</v>
      </c>
      <c r="F23" s="11">
        <f>SUM(F21:F22)</f>
        <v>2</v>
      </c>
      <c r="G23" s="11">
        <f>SUM(G21:G22)</f>
        <v>3</v>
      </c>
      <c r="H23" s="11"/>
      <c r="I23" s="11"/>
      <c r="J23" s="11"/>
      <c r="K23" s="11"/>
      <c r="L23" s="11"/>
      <c r="M23" s="31"/>
      <c r="N23" s="41"/>
      <c r="O23" s="76">
        <f t="shared" si="0"/>
        <v>16</v>
      </c>
    </row>
    <row r="24" spans="1:15" ht="21" customHeight="1">
      <c r="A24" s="122"/>
      <c r="B24" s="98" t="s">
        <v>48</v>
      </c>
      <c r="C24" s="9" t="s">
        <v>45</v>
      </c>
      <c r="D24" s="11">
        <v>7</v>
      </c>
      <c r="E24" s="11">
        <v>10</v>
      </c>
      <c r="F24" s="11">
        <v>11</v>
      </c>
      <c r="G24" s="11">
        <v>4</v>
      </c>
      <c r="H24" s="11"/>
      <c r="I24" s="11"/>
      <c r="J24" s="11"/>
      <c r="K24" s="11"/>
      <c r="L24" s="11"/>
      <c r="M24" s="31"/>
      <c r="N24" s="41"/>
      <c r="O24" s="76">
        <f t="shared" si="0"/>
        <v>32</v>
      </c>
    </row>
    <row r="25" spans="1:15" ht="21" customHeight="1">
      <c r="A25" s="122"/>
      <c r="B25" s="98"/>
      <c r="C25" s="9" t="s">
        <v>46</v>
      </c>
      <c r="D25" s="11">
        <v>3</v>
      </c>
      <c r="E25" s="11">
        <v>0</v>
      </c>
      <c r="F25" s="11">
        <v>0</v>
      </c>
      <c r="G25" s="11">
        <v>0</v>
      </c>
      <c r="H25" s="11"/>
      <c r="I25" s="11"/>
      <c r="J25" s="11"/>
      <c r="K25" s="11"/>
      <c r="L25" s="11"/>
      <c r="M25" s="31"/>
      <c r="N25" s="41"/>
      <c r="O25" s="76">
        <f t="shared" si="0"/>
        <v>3</v>
      </c>
    </row>
    <row r="26" spans="1:15" ht="21" customHeight="1">
      <c r="A26" s="122"/>
      <c r="B26" s="98"/>
      <c r="C26" s="9" t="s">
        <v>47</v>
      </c>
      <c r="D26" s="11">
        <f>SUM(D24:D25)</f>
        <v>10</v>
      </c>
      <c r="E26" s="11">
        <f>SUM(E24:E25)</f>
        <v>10</v>
      </c>
      <c r="F26" s="11">
        <f>SUM(F24:F25)</f>
        <v>11</v>
      </c>
      <c r="G26" s="11">
        <f>SUM(G24:G25)</f>
        <v>4</v>
      </c>
      <c r="H26" s="11"/>
      <c r="I26" s="11"/>
      <c r="J26" s="11"/>
      <c r="K26" s="11"/>
      <c r="L26" s="11"/>
      <c r="M26" s="31"/>
      <c r="N26" s="41"/>
      <c r="O26" s="76">
        <f t="shared" si="0"/>
        <v>35</v>
      </c>
    </row>
    <row r="27" spans="1:15" ht="21" customHeight="1">
      <c r="A27" s="122"/>
      <c r="B27" s="98" t="s">
        <v>26</v>
      </c>
      <c r="C27" s="9" t="s">
        <v>45</v>
      </c>
      <c r="D27" s="10">
        <f aca="true" t="shared" si="2" ref="D27:G29">D21+D24</f>
        <v>12</v>
      </c>
      <c r="E27" s="10">
        <f t="shared" si="2"/>
        <v>14</v>
      </c>
      <c r="F27" s="10">
        <f t="shared" si="2"/>
        <v>13</v>
      </c>
      <c r="G27" s="10">
        <f t="shared" si="2"/>
        <v>7</v>
      </c>
      <c r="H27" s="10"/>
      <c r="I27" s="10"/>
      <c r="J27" s="10"/>
      <c r="K27" s="10"/>
      <c r="L27" s="10"/>
      <c r="M27" s="54"/>
      <c r="N27" s="41"/>
      <c r="O27" s="76">
        <f t="shared" si="0"/>
        <v>46</v>
      </c>
    </row>
    <row r="28" spans="1:15" ht="21" customHeight="1">
      <c r="A28" s="122"/>
      <c r="B28" s="98"/>
      <c r="C28" s="9" t="s">
        <v>46</v>
      </c>
      <c r="D28" s="10">
        <f t="shared" si="2"/>
        <v>5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/>
      <c r="I28" s="10"/>
      <c r="J28" s="10"/>
      <c r="K28" s="10"/>
      <c r="L28" s="10"/>
      <c r="M28" s="54"/>
      <c r="N28" s="41"/>
      <c r="O28" s="76">
        <f t="shared" si="0"/>
        <v>5</v>
      </c>
    </row>
    <row r="29" spans="1:15" ht="21" customHeight="1" thickBot="1">
      <c r="A29" s="123"/>
      <c r="B29" s="99"/>
      <c r="C29" s="12" t="s">
        <v>47</v>
      </c>
      <c r="D29" s="10">
        <f t="shared" si="2"/>
        <v>17</v>
      </c>
      <c r="E29" s="10">
        <f t="shared" si="2"/>
        <v>14</v>
      </c>
      <c r="F29" s="10">
        <f t="shared" si="2"/>
        <v>13</v>
      </c>
      <c r="G29" s="10">
        <f t="shared" si="2"/>
        <v>7</v>
      </c>
      <c r="H29" s="10"/>
      <c r="I29" s="10"/>
      <c r="J29" s="10"/>
      <c r="K29" s="10"/>
      <c r="L29" s="10"/>
      <c r="M29" s="54"/>
      <c r="N29" s="41"/>
      <c r="O29" s="76">
        <f t="shared" si="0"/>
        <v>51</v>
      </c>
    </row>
    <row r="30" spans="1:15" ht="21" customHeight="1">
      <c r="A30" s="121" t="s">
        <v>28</v>
      </c>
      <c r="B30" s="97" t="s">
        <v>44</v>
      </c>
      <c r="C30" s="6" t="s">
        <v>45</v>
      </c>
      <c r="D30" s="8">
        <v>618</v>
      </c>
      <c r="E30" s="8">
        <v>917</v>
      </c>
      <c r="F30" s="8">
        <v>248</v>
      </c>
      <c r="G30" s="8">
        <v>251</v>
      </c>
      <c r="H30" s="8"/>
      <c r="I30" s="8"/>
      <c r="J30" s="8"/>
      <c r="K30" s="8"/>
      <c r="L30" s="8"/>
      <c r="M30" s="36"/>
      <c r="N30" s="43"/>
      <c r="O30" s="75">
        <f t="shared" si="0"/>
        <v>2034</v>
      </c>
    </row>
    <row r="31" spans="1:15" ht="21" customHeight="1">
      <c r="A31" s="122"/>
      <c r="B31" s="98"/>
      <c r="C31" s="9" t="s">
        <v>46</v>
      </c>
      <c r="D31" s="11">
        <v>5</v>
      </c>
      <c r="E31" s="11">
        <v>2</v>
      </c>
      <c r="F31" s="11">
        <v>0</v>
      </c>
      <c r="G31" s="11">
        <v>0</v>
      </c>
      <c r="H31" s="11"/>
      <c r="I31" s="11"/>
      <c r="J31" s="11"/>
      <c r="K31" s="11"/>
      <c r="L31" s="11"/>
      <c r="M31" s="31"/>
      <c r="N31" s="41"/>
      <c r="O31" s="76">
        <f t="shared" si="0"/>
        <v>7</v>
      </c>
    </row>
    <row r="32" spans="1:15" ht="21" customHeight="1">
      <c r="A32" s="122"/>
      <c r="B32" s="98"/>
      <c r="C32" s="9" t="s">
        <v>47</v>
      </c>
      <c r="D32" s="10">
        <f>SUM(D30:D31)</f>
        <v>623</v>
      </c>
      <c r="E32" s="10">
        <f>SUM(E30:E31)</f>
        <v>919</v>
      </c>
      <c r="F32" s="10">
        <f>SUM(F30:F31)</f>
        <v>248</v>
      </c>
      <c r="G32" s="10">
        <f>SUM(G30:G31)</f>
        <v>251</v>
      </c>
      <c r="H32" s="11"/>
      <c r="I32" s="11"/>
      <c r="J32" s="11"/>
      <c r="K32" s="11"/>
      <c r="L32" s="11"/>
      <c r="M32" s="31"/>
      <c r="N32" s="41"/>
      <c r="O32" s="76">
        <f t="shared" si="0"/>
        <v>2041</v>
      </c>
    </row>
    <row r="33" spans="1:15" ht="21" customHeight="1">
      <c r="A33" s="122"/>
      <c r="B33" s="98" t="s">
        <v>48</v>
      </c>
      <c r="C33" s="9" t="s">
        <v>45</v>
      </c>
      <c r="D33" s="11">
        <v>1033</v>
      </c>
      <c r="E33" s="11">
        <v>1581</v>
      </c>
      <c r="F33" s="11">
        <v>430</v>
      </c>
      <c r="G33" s="11">
        <v>488</v>
      </c>
      <c r="H33" s="11"/>
      <c r="I33" s="11"/>
      <c r="J33" s="11"/>
      <c r="K33" s="11"/>
      <c r="L33" s="11"/>
      <c r="M33" s="31"/>
      <c r="N33" s="41"/>
      <c r="O33" s="76">
        <f t="shared" si="0"/>
        <v>3532</v>
      </c>
    </row>
    <row r="34" spans="1:15" ht="21" customHeight="1">
      <c r="A34" s="122"/>
      <c r="B34" s="98"/>
      <c r="C34" s="9" t="s">
        <v>46</v>
      </c>
      <c r="D34" s="11">
        <v>9</v>
      </c>
      <c r="E34" s="11">
        <v>7</v>
      </c>
      <c r="F34" s="11">
        <v>0</v>
      </c>
      <c r="G34" s="11">
        <v>4</v>
      </c>
      <c r="H34" s="11"/>
      <c r="I34" s="11"/>
      <c r="J34" s="11"/>
      <c r="K34" s="11"/>
      <c r="L34" s="11"/>
      <c r="M34" s="31"/>
      <c r="N34" s="41"/>
      <c r="O34" s="76">
        <f t="shared" si="0"/>
        <v>20</v>
      </c>
    </row>
    <row r="35" spans="1:15" ht="21" customHeight="1">
      <c r="A35" s="122"/>
      <c r="B35" s="98"/>
      <c r="C35" s="9" t="s">
        <v>47</v>
      </c>
      <c r="D35" s="11">
        <f>SUM(D33:D34)</f>
        <v>1042</v>
      </c>
      <c r="E35" s="11">
        <f>SUM(E33:E34)</f>
        <v>1588</v>
      </c>
      <c r="F35" s="11">
        <f>SUM(F33:F34)</f>
        <v>430</v>
      </c>
      <c r="G35" s="11">
        <f>SUM(G33:G34)</f>
        <v>492</v>
      </c>
      <c r="H35" s="11"/>
      <c r="I35" s="11"/>
      <c r="J35" s="11"/>
      <c r="K35" s="11"/>
      <c r="L35" s="11"/>
      <c r="M35" s="31"/>
      <c r="N35" s="41"/>
      <c r="O35" s="76">
        <f t="shared" si="0"/>
        <v>3552</v>
      </c>
    </row>
    <row r="36" spans="1:15" ht="21" customHeight="1">
      <c r="A36" s="122"/>
      <c r="B36" s="98" t="s">
        <v>26</v>
      </c>
      <c r="C36" s="9" t="s">
        <v>45</v>
      </c>
      <c r="D36" s="10">
        <f aca="true" t="shared" si="3" ref="D36:G38">D30+D33</f>
        <v>1651</v>
      </c>
      <c r="E36" s="10">
        <f t="shared" si="3"/>
        <v>2498</v>
      </c>
      <c r="F36" s="10">
        <f t="shared" si="3"/>
        <v>678</v>
      </c>
      <c r="G36" s="10">
        <f t="shared" si="3"/>
        <v>739</v>
      </c>
      <c r="H36" s="10"/>
      <c r="I36" s="10"/>
      <c r="J36" s="10"/>
      <c r="K36" s="10"/>
      <c r="L36" s="10"/>
      <c r="M36" s="54"/>
      <c r="N36" s="41"/>
      <c r="O36" s="76">
        <f t="shared" si="0"/>
        <v>5566</v>
      </c>
    </row>
    <row r="37" spans="1:15" ht="21" customHeight="1">
      <c r="A37" s="122"/>
      <c r="B37" s="98"/>
      <c r="C37" s="9" t="s">
        <v>46</v>
      </c>
      <c r="D37" s="10">
        <f t="shared" si="3"/>
        <v>14</v>
      </c>
      <c r="E37" s="10">
        <f t="shared" si="3"/>
        <v>9</v>
      </c>
      <c r="F37" s="10">
        <f t="shared" si="3"/>
        <v>0</v>
      </c>
      <c r="G37" s="10">
        <f t="shared" si="3"/>
        <v>4</v>
      </c>
      <c r="H37" s="10"/>
      <c r="I37" s="10"/>
      <c r="J37" s="10"/>
      <c r="K37" s="10"/>
      <c r="L37" s="10"/>
      <c r="M37" s="54"/>
      <c r="N37" s="41"/>
      <c r="O37" s="76">
        <f t="shared" si="0"/>
        <v>27</v>
      </c>
    </row>
    <row r="38" spans="1:15" ht="21" customHeight="1" thickBot="1">
      <c r="A38" s="123"/>
      <c r="B38" s="99"/>
      <c r="C38" s="12" t="s">
        <v>47</v>
      </c>
      <c r="D38" s="10">
        <f t="shared" si="3"/>
        <v>1665</v>
      </c>
      <c r="E38" s="10">
        <f t="shared" si="3"/>
        <v>2507</v>
      </c>
      <c r="F38" s="10">
        <f t="shared" si="3"/>
        <v>678</v>
      </c>
      <c r="G38" s="10">
        <f t="shared" si="3"/>
        <v>743</v>
      </c>
      <c r="H38" s="10"/>
      <c r="I38" s="10"/>
      <c r="J38" s="10"/>
      <c r="K38" s="10"/>
      <c r="L38" s="10"/>
      <c r="M38" s="54"/>
      <c r="N38" s="41"/>
      <c r="O38" s="76">
        <f t="shared" si="0"/>
        <v>5593</v>
      </c>
    </row>
    <row r="39" spans="1:15" ht="21" customHeight="1">
      <c r="A39" s="112" t="s">
        <v>50</v>
      </c>
      <c r="B39" s="113"/>
      <c r="C39" s="6" t="s">
        <v>45</v>
      </c>
      <c r="D39" s="8">
        <v>85</v>
      </c>
      <c r="E39" s="8">
        <v>146</v>
      </c>
      <c r="F39" s="8">
        <v>49</v>
      </c>
      <c r="G39" s="8">
        <v>47</v>
      </c>
      <c r="H39" s="8"/>
      <c r="I39" s="8"/>
      <c r="J39" s="8"/>
      <c r="K39" s="8"/>
      <c r="L39" s="8"/>
      <c r="M39" s="36"/>
      <c r="N39" s="43"/>
      <c r="O39" s="75">
        <f t="shared" si="0"/>
        <v>327</v>
      </c>
    </row>
    <row r="40" spans="1:15" ht="21" customHeight="1">
      <c r="A40" s="114"/>
      <c r="B40" s="115"/>
      <c r="C40" s="9" t="s">
        <v>46</v>
      </c>
      <c r="D40" s="11">
        <v>15</v>
      </c>
      <c r="E40" s="11">
        <v>1</v>
      </c>
      <c r="F40" s="11">
        <v>1</v>
      </c>
      <c r="G40" s="11">
        <v>3</v>
      </c>
      <c r="H40" s="11"/>
      <c r="I40" s="11"/>
      <c r="J40" s="11"/>
      <c r="K40" s="11"/>
      <c r="L40" s="11"/>
      <c r="M40" s="31"/>
      <c r="N40" s="41"/>
      <c r="O40" s="76">
        <f t="shared" si="0"/>
        <v>20</v>
      </c>
    </row>
    <row r="41" spans="1:15" ht="21" customHeight="1" thickBot="1">
      <c r="A41" s="116"/>
      <c r="B41" s="117"/>
      <c r="C41" s="12" t="s">
        <v>47</v>
      </c>
      <c r="D41" s="13">
        <f>SUM(D39:D40)</f>
        <v>100</v>
      </c>
      <c r="E41" s="13">
        <f>SUM(E39:E40)</f>
        <v>147</v>
      </c>
      <c r="F41" s="13">
        <f>SUM(F39:F40)</f>
        <v>50</v>
      </c>
      <c r="G41" s="13">
        <f>SUM(G39:G40)</f>
        <v>50</v>
      </c>
      <c r="H41" s="44"/>
      <c r="I41" s="44"/>
      <c r="J41" s="44"/>
      <c r="K41" s="44"/>
      <c r="L41" s="44"/>
      <c r="M41" s="55"/>
      <c r="N41" s="45"/>
      <c r="O41" s="92">
        <f t="shared" si="0"/>
        <v>347</v>
      </c>
    </row>
    <row r="42" spans="1:15" ht="21" customHeight="1">
      <c r="A42" s="112" t="s">
        <v>51</v>
      </c>
      <c r="B42" s="113"/>
      <c r="C42" s="6" t="s">
        <v>45</v>
      </c>
      <c r="D42" s="8">
        <v>19</v>
      </c>
      <c r="E42" s="8">
        <v>57</v>
      </c>
      <c r="F42" s="8">
        <v>6</v>
      </c>
      <c r="G42" s="8">
        <v>20</v>
      </c>
      <c r="H42" s="8"/>
      <c r="I42" s="8"/>
      <c r="J42" s="8"/>
      <c r="K42" s="8"/>
      <c r="L42" s="8"/>
      <c r="M42" s="36"/>
      <c r="N42" s="43"/>
      <c r="O42" s="81">
        <f t="shared" si="0"/>
        <v>102</v>
      </c>
    </row>
    <row r="43" spans="1:15" ht="21" customHeight="1">
      <c r="A43" s="114"/>
      <c r="B43" s="115"/>
      <c r="C43" s="9" t="s">
        <v>46</v>
      </c>
      <c r="D43" s="11">
        <v>0</v>
      </c>
      <c r="E43" s="11">
        <v>0</v>
      </c>
      <c r="F43" s="11">
        <v>0</v>
      </c>
      <c r="G43" s="11">
        <v>0</v>
      </c>
      <c r="H43" s="11"/>
      <c r="I43" s="11"/>
      <c r="J43" s="11"/>
      <c r="K43" s="11"/>
      <c r="L43" s="11"/>
      <c r="M43" s="31"/>
      <c r="N43" s="41"/>
      <c r="O43" s="76">
        <f t="shared" si="0"/>
        <v>0</v>
      </c>
    </row>
    <row r="44" spans="1:15" ht="21" customHeight="1" thickBot="1">
      <c r="A44" s="116"/>
      <c r="B44" s="117"/>
      <c r="C44" s="12" t="s">
        <v>47</v>
      </c>
      <c r="D44" s="13">
        <f>SUM(D42:D43)</f>
        <v>19</v>
      </c>
      <c r="E44" s="13">
        <f>SUM(E42:E43)</f>
        <v>57</v>
      </c>
      <c r="F44" s="13">
        <f>SUM(F42:F43)</f>
        <v>6</v>
      </c>
      <c r="G44" s="13">
        <f>SUM(G42:G43)</f>
        <v>20</v>
      </c>
      <c r="H44" s="44"/>
      <c r="I44" s="44"/>
      <c r="J44" s="44"/>
      <c r="K44" s="44"/>
      <c r="L44" s="44"/>
      <c r="M44" s="55"/>
      <c r="N44" s="45"/>
      <c r="O44" s="76">
        <f t="shared" si="0"/>
        <v>102</v>
      </c>
    </row>
    <row r="45" spans="1:15" ht="21" customHeight="1" thickBot="1">
      <c r="A45" s="118" t="s">
        <v>52</v>
      </c>
      <c r="B45" s="119"/>
      <c r="C45" s="120"/>
      <c r="D45" s="15">
        <f>SUM(D44+D41+D38+D29+D20)</f>
        <v>2132</v>
      </c>
      <c r="E45" s="15">
        <f>SUM(E44+E41+E38+E29+E20)</f>
        <v>3411</v>
      </c>
      <c r="F45" s="15">
        <f>SUM(F44+F41+F38+F29+F20)</f>
        <v>829</v>
      </c>
      <c r="G45" s="15">
        <f>SUM(G44+G41+G38+G29+G20)</f>
        <v>1002</v>
      </c>
      <c r="H45" s="15"/>
      <c r="I45" s="15"/>
      <c r="J45" s="15"/>
      <c r="K45" s="15"/>
      <c r="L45" s="15"/>
      <c r="M45" s="39"/>
      <c r="N45" s="48"/>
      <c r="O45" s="78">
        <f t="shared" si="0"/>
        <v>7374</v>
      </c>
    </row>
    <row r="46" spans="1:15" ht="21" customHeight="1" thickBot="1">
      <c r="A46" s="118" t="s">
        <v>32</v>
      </c>
      <c r="B46" s="119"/>
      <c r="C46" s="120"/>
      <c r="D46" s="15">
        <v>17</v>
      </c>
      <c r="E46" s="15">
        <v>41</v>
      </c>
      <c r="F46" s="15">
        <v>13</v>
      </c>
      <c r="G46" s="15">
        <v>8</v>
      </c>
      <c r="H46" s="15"/>
      <c r="I46" s="15"/>
      <c r="J46" s="15"/>
      <c r="K46" s="15"/>
      <c r="L46" s="15"/>
      <c r="M46" s="39"/>
      <c r="N46" s="48"/>
      <c r="O46" s="78">
        <f t="shared" si="0"/>
        <v>79</v>
      </c>
    </row>
    <row r="47" spans="1:15" ht="21" customHeight="1" thickBot="1">
      <c r="A47" s="118" t="s">
        <v>53</v>
      </c>
      <c r="B47" s="119"/>
      <c r="C47" s="120"/>
      <c r="D47" s="15">
        <f>SUM(D45:D46)</f>
        <v>2149</v>
      </c>
      <c r="E47" s="15">
        <f>SUM(E45:E46)</f>
        <v>3452</v>
      </c>
      <c r="F47" s="15">
        <f>SUM(F45:F46)</f>
        <v>842</v>
      </c>
      <c r="G47" s="15">
        <f>SUM(G45:G46)</f>
        <v>1010</v>
      </c>
      <c r="H47" s="15"/>
      <c r="I47" s="15"/>
      <c r="J47" s="15"/>
      <c r="K47" s="15"/>
      <c r="L47" s="15"/>
      <c r="M47" s="39"/>
      <c r="N47" s="48"/>
      <c r="O47" s="78">
        <f t="shared" si="0"/>
        <v>7453</v>
      </c>
    </row>
    <row r="48" spans="1:15" ht="21" customHeight="1">
      <c r="A48" s="141" t="s">
        <v>34</v>
      </c>
      <c r="B48" s="137" t="s">
        <v>54</v>
      </c>
      <c r="C48" s="16" t="s">
        <v>55</v>
      </c>
      <c r="D48" s="18">
        <v>807</v>
      </c>
      <c r="E48" s="18">
        <v>1044</v>
      </c>
      <c r="F48" s="18">
        <v>298</v>
      </c>
      <c r="G48" s="18">
        <v>292</v>
      </c>
      <c r="H48" s="18"/>
      <c r="I48" s="18"/>
      <c r="J48" s="18"/>
      <c r="K48" s="18"/>
      <c r="L48" s="18"/>
      <c r="M48" s="34"/>
      <c r="N48" s="46"/>
      <c r="O48" s="91">
        <f t="shared" si="0"/>
        <v>2441</v>
      </c>
    </row>
    <row r="49" spans="1:15" ht="21" customHeight="1">
      <c r="A49" s="142"/>
      <c r="B49" s="115"/>
      <c r="C49" s="9" t="s">
        <v>56</v>
      </c>
      <c r="D49" s="11">
        <v>744</v>
      </c>
      <c r="E49" s="11">
        <v>989</v>
      </c>
      <c r="F49" s="11">
        <v>290</v>
      </c>
      <c r="G49" s="11">
        <v>322</v>
      </c>
      <c r="H49" s="11"/>
      <c r="I49" s="11"/>
      <c r="J49" s="11"/>
      <c r="K49" s="11"/>
      <c r="L49" s="11"/>
      <c r="M49" s="31"/>
      <c r="N49" s="41"/>
      <c r="O49" s="76">
        <f t="shared" si="0"/>
        <v>2345</v>
      </c>
    </row>
    <row r="50" spans="1:15" ht="21" customHeight="1">
      <c r="A50" s="142"/>
      <c r="B50" s="115"/>
      <c r="C50" s="9" t="s">
        <v>47</v>
      </c>
      <c r="D50" s="11">
        <f>SUM(D48:D49)</f>
        <v>1551</v>
      </c>
      <c r="E50" s="11">
        <f>SUM(E48:E49)</f>
        <v>2033</v>
      </c>
      <c r="F50" s="11">
        <f>SUM(F48:F49)</f>
        <v>588</v>
      </c>
      <c r="G50" s="11">
        <f>SUM(G48:G49)</f>
        <v>614</v>
      </c>
      <c r="H50" s="11"/>
      <c r="I50" s="11"/>
      <c r="J50" s="11"/>
      <c r="K50" s="11"/>
      <c r="L50" s="11"/>
      <c r="M50" s="31"/>
      <c r="N50" s="41"/>
      <c r="O50" s="76">
        <f t="shared" si="0"/>
        <v>4786</v>
      </c>
    </row>
    <row r="51" spans="1:15" ht="21" customHeight="1">
      <c r="A51" s="142"/>
      <c r="B51" s="108" t="s">
        <v>38</v>
      </c>
      <c r="C51" s="109"/>
      <c r="D51" s="11">
        <v>8</v>
      </c>
      <c r="E51" s="11">
        <v>6</v>
      </c>
      <c r="F51" s="11">
        <v>1</v>
      </c>
      <c r="G51" s="11">
        <v>2</v>
      </c>
      <c r="H51" s="11"/>
      <c r="I51" s="11"/>
      <c r="J51" s="11"/>
      <c r="K51" s="11"/>
      <c r="L51" s="11"/>
      <c r="M51" s="31"/>
      <c r="N51" s="41"/>
      <c r="O51" s="76">
        <f t="shared" si="0"/>
        <v>17</v>
      </c>
    </row>
    <row r="52" spans="1:15" ht="21" customHeight="1" thickBot="1">
      <c r="A52" s="143"/>
      <c r="B52" s="110" t="s">
        <v>39</v>
      </c>
      <c r="C52" s="111"/>
      <c r="D52" s="20">
        <v>40</v>
      </c>
      <c r="E52" s="20">
        <v>46</v>
      </c>
      <c r="F52" s="20">
        <v>17</v>
      </c>
      <c r="G52" s="20">
        <v>16</v>
      </c>
      <c r="H52" s="20"/>
      <c r="I52" s="20"/>
      <c r="J52" s="20"/>
      <c r="K52" s="20"/>
      <c r="L52" s="20"/>
      <c r="M52" s="40"/>
      <c r="N52" s="42"/>
      <c r="O52" s="92">
        <f t="shared" si="0"/>
        <v>119</v>
      </c>
    </row>
    <row r="53" spans="1:15" ht="21" customHeight="1" thickBot="1">
      <c r="A53" s="134" t="s">
        <v>67</v>
      </c>
      <c r="B53" s="135"/>
      <c r="C53" s="135"/>
      <c r="D53" s="15">
        <f>SUM(D50:D52)</f>
        <v>1599</v>
      </c>
      <c r="E53" s="15">
        <f>SUM(E50:E52)</f>
        <v>2085</v>
      </c>
      <c r="F53" s="15">
        <f>SUM(F50:F52)</f>
        <v>606</v>
      </c>
      <c r="G53" s="15">
        <f>SUM(G50:G52)</f>
        <v>632</v>
      </c>
      <c r="H53" s="15"/>
      <c r="I53" s="15"/>
      <c r="J53" s="15"/>
      <c r="K53" s="15"/>
      <c r="L53" s="15"/>
      <c r="M53" s="39"/>
      <c r="N53" s="48"/>
      <c r="O53" s="78">
        <f t="shared" si="0"/>
        <v>4922</v>
      </c>
    </row>
    <row r="54" spans="1:15" ht="23.25" customHeight="1" thickBot="1">
      <c r="A54" s="128" t="s">
        <v>92</v>
      </c>
      <c r="B54" s="129"/>
      <c r="C54" s="129"/>
      <c r="D54" s="80">
        <f>SUM(D47+D53)</f>
        <v>3748</v>
      </c>
      <c r="E54" s="80">
        <f>SUM(E53+E47)</f>
        <v>5537</v>
      </c>
      <c r="F54" s="80">
        <f>SUM(F47+F53)</f>
        <v>1448</v>
      </c>
      <c r="G54" s="80">
        <f>SUM(G47+G53)</f>
        <v>1642</v>
      </c>
      <c r="H54" s="80"/>
      <c r="I54" s="80"/>
      <c r="J54" s="80"/>
      <c r="K54" s="80"/>
      <c r="L54" s="80"/>
      <c r="M54" s="94"/>
      <c r="N54" s="95"/>
      <c r="O54" s="78">
        <f t="shared" si="0"/>
        <v>12375</v>
      </c>
    </row>
  </sheetData>
  <sheetProtection/>
  <mergeCells count="40">
    <mergeCell ref="A42:B44"/>
    <mergeCell ref="B9:B11"/>
    <mergeCell ref="B12:B14"/>
    <mergeCell ref="B15:B17"/>
    <mergeCell ref="B18:B20"/>
    <mergeCell ref="B36:B38"/>
    <mergeCell ref="A21:A29"/>
    <mergeCell ref="A30:A38"/>
    <mergeCell ref="B21:B23"/>
    <mergeCell ref="B24:B26"/>
    <mergeCell ref="G5:G8"/>
    <mergeCell ref="I5:I8"/>
    <mergeCell ref="J5:J8"/>
    <mergeCell ref="A45:C45"/>
    <mergeCell ref="A46:C46"/>
    <mergeCell ref="A47:C47"/>
    <mergeCell ref="H5:H8"/>
    <mergeCell ref="B27:B29"/>
    <mergeCell ref="B30:B32"/>
    <mergeCell ref="B33:B35"/>
    <mergeCell ref="B48:B50"/>
    <mergeCell ref="A48:A52"/>
    <mergeCell ref="B51:C51"/>
    <mergeCell ref="B52:C52"/>
    <mergeCell ref="K5:K8"/>
    <mergeCell ref="A5:C5"/>
    <mergeCell ref="A6:A8"/>
    <mergeCell ref="B6:B8"/>
    <mergeCell ref="C6:C8"/>
    <mergeCell ref="F5:F8"/>
    <mergeCell ref="M5:M8"/>
    <mergeCell ref="L5:L8"/>
    <mergeCell ref="N5:N8"/>
    <mergeCell ref="O5:O8"/>
    <mergeCell ref="A54:C54"/>
    <mergeCell ref="D5:D8"/>
    <mergeCell ref="E5:E8"/>
    <mergeCell ref="A53:C53"/>
    <mergeCell ref="A9:A20"/>
    <mergeCell ref="A39:B41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6" ht="15" customHeight="1">
      <c r="A2" s="21"/>
      <c r="B2" s="21"/>
      <c r="C2" s="21"/>
      <c r="D2" s="21"/>
      <c r="E2" s="21"/>
      <c r="F2" s="21"/>
    </row>
    <row r="3" spans="1:15" ht="15" customHeight="1">
      <c r="A3" s="49" t="s">
        <v>126</v>
      </c>
      <c r="C3" s="50"/>
      <c r="D3" s="5"/>
      <c r="E3" s="52"/>
      <c r="F3" s="52"/>
      <c r="J3" s="53"/>
      <c r="K3" s="53"/>
      <c r="L3" s="53"/>
      <c r="M3" s="53"/>
      <c r="N3" s="53"/>
      <c r="O3" s="23"/>
    </row>
    <row r="4" spans="10:15" ht="15" customHeight="1" thickBot="1">
      <c r="J4" s="24"/>
      <c r="K4" s="24"/>
      <c r="L4" s="24"/>
      <c r="M4" s="24"/>
      <c r="N4" s="24"/>
      <c r="O4" s="24"/>
    </row>
    <row r="5" spans="1:15" ht="48" customHeight="1">
      <c r="A5" s="144" t="s">
        <v>94</v>
      </c>
      <c r="B5" s="145"/>
      <c r="C5" s="146"/>
      <c r="D5" s="155" t="s">
        <v>127</v>
      </c>
      <c r="E5" s="151" t="s">
        <v>128</v>
      </c>
      <c r="F5" s="103" t="s">
        <v>129</v>
      </c>
      <c r="G5" s="103" t="s">
        <v>130</v>
      </c>
      <c r="H5" s="103" t="s">
        <v>131</v>
      </c>
      <c r="I5" s="103" t="s">
        <v>132</v>
      </c>
      <c r="J5" s="168" t="s">
        <v>133</v>
      </c>
      <c r="K5" s="103"/>
      <c r="L5" s="103"/>
      <c r="M5" s="103"/>
      <c r="N5" s="163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6"/>
      <c r="E6" s="152"/>
      <c r="F6" s="178"/>
      <c r="G6" s="153"/>
      <c r="H6" s="153"/>
      <c r="I6" s="153"/>
      <c r="J6" s="169"/>
      <c r="K6" s="158"/>
      <c r="L6" s="158"/>
      <c r="M6" s="158"/>
      <c r="N6" s="186"/>
      <c r="O6" s="149"/>
    </row>
    <row r="7" spans="1:15" ht="13.5">
      <c r="A7" s="142"/>
      <c r="B7" s="98"/>
      <c r="C7" s="106"/>
      <c r="D7" s="156"/>
      <c r="E7" s="152"/>
      <c r="F7" s="178"/>
      <c r="G7" s="153"/>
      <c r="H7" s="153"/>
      <c r="I7" s="153"/>
      <c r="J7" s="169"/>
      <c r="K7" s="158"/>
      <c r="L7" s="158"/>
      <c r="M7" s="158"/>
      <c r="N7" s="186"/>
      <c r="O7" s="149"/>
    </row>
    <row r="8" spans="1:15" ht="18.75" customHeight="1" thickBot="1">
      <c r="A8" s="147"/>
      <c r="B8" s="99"/>
      <c r="C8" s="107"/>
      <c r="D8" s="157"/>
      <c r="E8" s="177"/>
      <c r="F8" s="179"/>
      <c r="G8" s="154"/>
      <c r="H8" s="154"/>
      <c r="I8" s="154"/>
      <c r="J8" s="170"/>
      <c r="K8" s="159"/>
      <c r="L8" s="159"/>
      <c r="M8" s="159"/>
      <c r="N8" s="186"/>
      <c r="O8" s="150"/>
    </row>
    <row r="9" spans="1:15" ht="21" customHeight="1">
      <c r="A9" s="121" t="s">
        <v>101</v>
      </c>
      <c r="B9" s="97" t="s">
        <v>44</v>
      </c>
      <c r="C9" s="6" t="s">
        <v>45</v>
      </c>
      <c r="D9" s="7">
        <v>277</v>
      </c>
      <c r="E9" s="8">
        <v>228</v>
      </c>
      <c r="F9" s="8">
        <v>526</v>
      </c>
      <c r="G9" s="8">
        <v>344</v>
      </c>
      <c r="H9" s="8">
        <v>574</v>
      </c>
      <c r="I9" s="8">
        <v>670</v>
      </c>
      <c r="J9" s="36">
        <v>553</v>
      </c>
      <c r="K9" s="36"/>
      <c r="L9" s="8"/>
      <c r="M9" s="60"/>
      <c r="N9" s="43"/>
      <c r="O9" s="75">
        <f aca="true" t="shared" si="0" ref="O9:O54">SUM(D9:J9)</f>
        <v>3172</v>
      </c>
    </row>
    <row r="10" spans="1:15" ht="21" customHeight="1">
      <c r="A10" s="122"/>
      <c r="B10" s="98"/>
      <c r="C10" s="9" t="s">
        <v>46</v>
      </c>
      <c r="D10" s="10">
        <v>75</v>
      </c>
      <c r="E10" s="11">
        <v>16</v>
      </c>
      <c r="F10" s="11">
        <v>150</v>
      </c>
      <c r="G10" s="11">
        <v>53</v>
      </c>
      <c r="H10" s="11">
        <v>137</v>
      </c>
      <c r="I10" s="11">
        <v>126</v>
      </c>
      <c r="J10" s="31">
        <v>113</v>
      </c>
      <c r="K10" s="31"/>
      <c r="L10" s="11"/>
      <c r="M10" s="54"/>
      <c r="N10" s="41"/>
      <c r="O10" s="76">
        <f t="shared" si="0"/>
        <v>670</v>
      </c>
    </row>
    <row r="11" spans="1:15" ht="21" customHeight="1">
      <c r="A11" s="122"/>
      <c r="B11" s="98"/>
      <c r="C11" s="9" t="s">
        <v>47</v>
      </c>
      <c r="D11" s="10">
        <f aca="true" t="shared" si="1" ref="D11:J11">SUM(D9:D10)</f>
        <v>352</v>
      </c>
      <c r="E11" s="11">
        <f t="shared" si="1"/>
        <v>244</v>
      </c>
      <c r="F11" s="11">
        <f t="shared" si="1"/>
        <v>676</v>
      </c>
      <c r="G11" s="11">
        <f t="shared" si="1"/>
        <v>397</v>
      </c>
      <c r="H11" s="11">
        <f t="shared" si="1"/>
        <v>711</v>
      </c>
      <c r="I11" s="11">
        <f t="shared" si="1"/>
        <v>796</v>
      </c>
      <c r="J11" s="31">
        <f t="shared" si="1"/>
        <v>666</v>
      </c>
      <c r="K11" s="31"/>
      <c r="L11" s="11"/>
      <c r="M11" s="54"/>
      <c r="N11" s="41"/>
      <c r="O11" s="77">
        <f t="shared" si="0"/>
        <v>3842</v>
      </c>
    </row>
    <row r="12" spans="1:15" ht="21" customHeight="1">
      <c r="A12" s="122"/>
      <c r="B12" s="98" t="s">
        <v>48</v>
      </c>
      <c r="C12" s="9" t="s">
        <v>45</v>
      </c>
      <c r="D12" s="10">
        <v>539</v>
      </c>
      <c r="E12" s="11">
        <v>266</v>
      </c>
      <c r="F12" s="11">
        <v>987</v>
      </c>
      <c r="G12" s="11">
        <v>736</v>
      </c>
      <c r="H12" s="11">
        <v>925</v>
      </c>
      <c r="I12" s="11">
        <v>1237</v>
      </c>
      <c r="J12" s="31">
        <v>960</v>
      </c>
      <c r="K12" s="31"/>
      <c r="L12" s="11"/>
      <c r="M12" s="54"/>
      <c r="N12" s="41"/>
      <c r="O12" s="76">
        <f t="shared" si="0"/>
        <v>5650</v>
      </c>
    </row>
    <row r="13" spans="1:15" ht="21" customHeight="1">
      <c r="A13" s="122"/>
      <c r="B13" s="98"/>
      <c r="C13" s="9" t="s">
        <v>46</v>
      </c>
      <c r="D13" s="10">
        <v>2</v>
      </c>
      <c r="E13" s="11">
        <v>4</v>
      </c>
      <c r="F13" s="11">
        <v>15</v>
      </c>
      <c r="G13" s="11">
        <v>3</v>
      </c>
      <c r="H13" s="11">
        <v>14</v>
      </c>
      <c r="I13" s="11">
        <v>11</v>
      </c>
      <c r="J13" s="31">
        <v>8</v>
      </c>
      <c r="K13" s="31"/>
      <c r="L13" s="11"/>
      <c r="M13" s="54"/>
      <c r="N13" s="41"/>
      <c r="O13" s="76">
        <f t="shared" si="0"/>
        <v>57</v>
      </c>
    </row>
    <row r="14" spans="1:15" ht="21" customHeight="1">
      <c r="A14" s="122"/>
      <c r="B14" s="98"/>
      <c r="C14" s="9" t="s">
        <v>47</v>
      </c>
      <c r="D14" s="10">
        <f aca="true" t="shared" si="2" ref="D14:J14">SUM(D12:D13)</f>
        <v>541</v>
      </c>
      <c r="E14" s="11">
        <f t="shared" si="2"/>
        <v>270</v>
      </c>
      <c r="F14" s="11">
        <f t="shared" si="2"/>
        <v>1002</v>
      </c>
      <c r="G14" s="11">
        <f t="shared" si="2"/>
        <v>739</v>
      </c>
      <c r="H14" s="11">
        <f t="shared" si="2"/>
        <v>939</v>
      </c>
      <c r="I14" s="11">
        <f t="shared" si="2"/>
        <v>1248</v>
      </c>
      <c r="J14" s="31">
        <f t="shared" si="2"/>
        <v>968</v>
      </c>
      <c r="K14" s="31"/>
      <c r="L14" s="11"/>
      <c r="M14" s="54"/>
      <c r="N14" s="41"/>
      <c r="O14" s="77">
        <f t="shared" si="0"/>
        <v>5707</v>
      </c>
    </row>
    <row r="15" spans="1:15" ht="21" customHeight="1">
      <c r="A15" s="122"/>
      <c r="B15" s="98" t="s">
        <v>49</v>
      </c>
      <c r="C15" s="9" t="s">
        <v>45</v>
      </c>
      <c r="D15" s="10">
        <v>1</v>
      </c>
      <c r="E15" s="11">
        <v>2</v>
      </c>
      <c r="F15" s="11">
        <v>1</v>
      </c>
      <c r="G15" s="11">
        <v>8</v>
      </c>
      <c r="H15" s="11">
        <v>5</v>
      </c>
      <c r="I15" s="11">
        <v>4</v>
      </c>
      <c r="J15" s="31">
        <v>4</v>
      </c>
      <c r="K15" s="31"/>
      <c r="L15" s="11"/>
      <c r="M15" s="54"/>
      <c r="N15" s="41"/>
      <c r="O15" s="76">
        <f t="shared" si="0"/>
        <v>25</v>
      </c>
    </row>
    <row r="16" spans="1:15" ht="21" customHeight="1">
      <c r="A16" s="122"/>
      <c r="B16" s="98"/>
      <c r="C16" s="9" t="s">
        <v>46</v>
      </c>
      <c r="D16" s="10">
        <v>0</v>
      </c>
      <c r="E16" s="11">
        <v>0</v>
      </c>
      <c r="F16" s="11">
        <v>15</v>
      </c>
      <c r="G16" s="11">
        <v>0</v>
      </c>
      <c r="H16" s="11">
        <v>3</v>
      </c>
      <c r="I16" s="11">
        <v>13</v>
      </c>
      <c r="J16" s="11">
        <v>11</v>
      </c>
      <c r="K16" s="54"/>
      <c r="L16" s="11"/>
      <c r="M16" s="54"/>
      <c r="N16" s="41"/>
      <c r="O16" s="77">
        <f t="shared" si="0"/>
        <v>42</v>
      </c>
    </row>
    <row r="17" spans="1:15" ht="21" customHeight="1">
      <c r="A17" s="122"/>
      <c r="B17" s="98"/>
      <c r="C17" s="9" t="s">
        <v>47</v>
      </c>
      <c r="D17" s="10">
        <f aca="true" t="shared" si="3" ref="D17:J17">SUM(D15:D16)</f>
        <v>1</v>
      </c>
      <c r="E17" s="10">
        <f t="shared" si="3"/>
        <v>2</v>
      </c>
      <c r="F17" s="10">
        <f t="shared" si="3"/>
        <v>16</v>
      </c>
      <c r="G17" s="10">
        <f t="shared" si="3"/>
        <v>8</v>
      </c>
      <c r="H17" s="10">
        <f t="shared" si="3"/>
        <v>8</v>
      </c>
      <c r="I17" s="10">
        <f t="shared" si="3"/>
        <v>17</v>
      </c>
      <c r="J17" s="11">
        <f t="shared" si="3"/>
        <v>15</v>
      </c>
      <c r="K17" s="54"/>
      <c r="L17" s="11"/>
      <c r="M17" s="54"/>
      <c r="N17" s="41"/>
      <c r="O17" s="76">
        <f t="shared" si="0"/>
        <v>67</v>
      </c>
    </row>
    <row r="18" spans="1:15" ht="21" customHeight="1">
      <c r="A18" s="122"/>
      <c r="B18" s="98" t="s">
        <v>102</v>
      </c>
      <c r="C18" s="9" t="s">
        <v>45</v>
      </c>
      <c r="D18" s="10">
        <f aca="true" t="shared" si="4" ref="D18:J20">D9+D12+D15</f>
        <v>817</v>
      </c>
      <c r="E18" s="10">
        <f t="shared" si="4"/>
        <v>496</v>
      </c>
      <c r="F18" s="10">
        <f t="shared" si="4"/>
        <v>1514</v>
      </c>
      <c r="G18" s="10">
        <f t="shared" si="4"/>
        <v>1088</v>
      </c>
      <c r="H18" s="10">
        <f t="shared" si="4"/>
        <v>1504</v>
      </c>
      <c r="I18" s="10">
        <f t="shared" si="4"/>
        <v>1911</v>
      </c>
      <c r="J18" s="11">
        <f t="shared" si="4"/>
        <v>1517</v>
      </c>
      <c r="K18" s="54"/>
      <c r="L18" s="11"/>
      <c r="M18" s="54"/>
      <c r="N18" s="41"/>
      <c r="O18" s="77">
        <f t="shared" si="0"/>
        <v>8847</v>
      </c>
    </row>
    <row r="19" spans="1:15" ht="21" customHeight="1">
      <c r="A19" s="122"/>
      <c r="B19" s="98"/>
      <c r="C19" s="9" t="s">
        <v>46</v>
      </c>
      <c r="D19" s="10">
        <f t="shared" si="4"/>
        <v>77</v>
      </c>
      <c r="E19" s="10">
        <f t="shared" si="4"/>
        <v>20</v>
      </c>
      <c r="F19" s="10">
        <f t="shared" si="4"/>
        <v>180</v>
      </c>
      <c r="G19" s="10">
        <f t="shared" si="4"/>
        <v>56</v>
      </c>
      <c r="H19" s="10">
        <f t="shared" si="4"/>
        <v>154</v>
      </c>
      <c r="I19" s="10">
        <f t="shared" si="4"/>
        <v>150</v>
      </c>
      <c r="J19" s="11">
        <f t="shared" si="4"/>
        <v>132</v>
      </c>
      <c r="K19" s="54"/>
      <c r="L19" s="11"/>
      <c r="M19" s="54"/>
      <c r="N19" s="41"/>
      <c r="O19" s="76">
        <f t="shared" si="0"/>
        <v>769</v>
      </c>
    </row>
    <row r="20" spans="1:15" ht="21" customHeight="1" thickBot="1">
      <c r="A20" s="123"/>
      <c r="B20" s="99"/>
      <c r="C20" s="12" t="s">
        <v>47</v>
      </c>
      <c r="D20" s="10">
        <f t="shared" si="4"/>
        <v>894</v>
      </c>
      <c r="E20" s="10">
        <f t="shared" si="4"/>
        <v>516</v>
      </c>
      <c r="F20" s="10">
        <f t="shared" si="4"/>
        <v>1694</v>
      </c>
      <c r="G20" s="10">
        <f t="shared" si="4"/>
        <v>1144</v>
      </c>
      <c r="H20" s="10">
        <f t="shared" si="4"/>
        <v>1658</v>
      </c>
      <c r="I20" s="10">
        <f t="shared" si="4"/>
        <v>2061</v>
      </c>
      <c r="J20" s="44">
        <f t="shared" si="4"/>
        <v>1649</v>
      </c>
      <c r="K20" s="59"/>
      <c r="L20" s="20"/>
      <c r="M20" s="59"/>
      <c r="N20" s="42"/>
      <c r="O20" s="91">
        <f t="shared" si="0"/>
        <v>9616</v>
      </c>
    </row>
    <row r="21" spans="1:15" ht="21" customHeight="1">
      <c r="A21" s="121" t="s">
        <v>103</v>
      </c>
      <c r="B21" s="97" t="s">
        <v>44</v>
      </c>
      <c r="C21" s="6" t="s">
        <v>45</v>
      </c>
      <c r="D21" s="7">
        <v>16</v>
      </c>
      <c r="E21" s="8">
        <v>8</v>
      </c>
      <c r="F21" s="8">
        <v>8</v>
      </c>
      <c r="G21" s="8">
        <v>10</v>
      </c>
      <c r="H21" s="8">
        <v>12</v>
      </c>
      <c r="I21" s="8">
        <v>12</v>
      </c>
      <c r="J21" s="36">
        <v>16</v>
      </c>
      <c r="K21" s="36"/>
      <c r="L21" s="8"/>
      <c r="M21" s="60"/>
      <c r="N21" s="43"/>
      <c r="O21" s="75">
        <f t="shared" si="0"/>
        <v>82</v>
      </c>
    </row>
    <row r="22" spans="1:15" ht="21" customHeight="1">
      <c r="A22" s="122"/>
      <c r="B22" s="98"/>
      <c r="C22" s="9" t="s">
        <v>46</v>
      </c>
      <c r="D22" s="10">
        <v>2</v>
      </c>
      <c r="E22" s="11">
        <v>0</v>
      </c>
      <c r="F22" s="11">
        <v>25</v>
      </c>
      <c r="G22" s="11">
        <v>39</v>
      </c>
      <c r="H22" s="11">
        <v>0</v>
      </c>
      <c r="I22" s="11">
        <v>21</v>
      </c>
      <c r="J22" s="31">
        <v>22</v>
      </c>
      <c r="K22" s="31"/>
      <c r="L22" s="11"/>
      <c r="M22" s="54"/>
      <c r="N22" s="41"/>
      <c r="O22" s="76">
        <f t="shared" si="0"/>
        <v>109</v>
      </c>
    </row>
    <row r="23" spans="1:15" ht="21" customHeight="1">
      <c r="A23" s="122"/>
      <c r="B23" s="98"/>
      <c r="C23" s="9" t="s">
        <v>47</v>
      </c>
      <c r="D23" s="10">
        <f aca="true" t="shared" si="5" ref="D23:J23">SUM(D21:D22)</f>
        <v>18</v>
      </c>
      <c r="E23" s="11">
        <f t="shared" si="5"/>
        <v>8</v>
      </c>
      <c r="F23" s="11">
        <f t="shared" si="5"/>
        <v>33</v>
      </c>
      <c r="G23" s="11">
        <f t="shared" si="5"/>
        <v>49</v>
      </c>
      <c r="H23" s="11">
        <f t="shared" si="5"/>
        <v>12</v>
      </c>
      <c r="I23" s="11">
        <f t="shared" si="5"/>
        <v>33</v>
      </c>
      <c r="J23" s="31">
        <f t="shared" si="5"/>
        <v>38</v>
      </c>
      <c r="K23" s="31"/>
      <c r="L23" s="11"/>
      <c r="M23" s="54"/>
      <c r="N23" s="41"/>
      <c r="O23" s="77">
        <f t="shared" si="0"/>
        <v>191</v>
      </c>
    </row>
    <row r="24" spans="1:15" ht="21" customHeight="1">
      <c r="A24" s="122"/>
      <c r="B24" s="98" t="s">
        <v>48</v>
      </c>
      <c r="C24" s="9" t="s">
        <v>45</v>
      </c>
      <c r="D24" s="10">
        <v>22</v>
      </c>
      <c r="E24" s="11">
        <v>10</v>
      </c>
      <c r="F24" s="11">
        <v>37</v>
      </c>
      <c r="G24" s="11">
        <v>26</v>
      </c>
      <c r="H24" s="11">
        <v>42</v>
      </c>
      <c r="I24" s="11">
        <v>51</v>
      </c>
      <c r="J24" s="31">
        <v>25</v>
      </c>
      <c r="K24" s="31"/>
      <c r="L24" s="11"/>
      <c r="M24" s="54"/>
      <c r="N24" s="41"/>
      <c r="O24" s="76">
        <f t="shared" si="0"/>
        <v>213</v>
      </c>
    </row>
    <row r="25" spans="1:15" ht="21" customHeight="1">
      <c r="A25" s="122"/>
      <c r="B25" s="98"/>
      <c r="C25" s="9" t="s">
        <v>46</v>
      </c>
      <c r="D25" s="10">
        <v>5</v>
      </c>
      <c r="E25" s="11">
        <v>0</v>
      </c>
      <c r="F25" s="11">
        <v>16</v>
      </c>
      <c r="G25" s="11">
        <v>5</v>
      </c>
      <c r="H25" s="11">
        <v>0</v>
      </c>
      <c r="I25" s="11">
        <v>5</v>
      </c>
      <c r="J25" s="11">
        <v>18</v>
      </c>
      <c r="K25" s="54"/>
      <c r="L25" s="11"/>
      <c r="M25" s="54"/>
      <c r="N25" s="41"/>
      <c r="O25" s="77">
        <f t="shared" si="0"/>
        <v>49</v>
      </c>
    </row>
    <row r="26" spans="1:15" ht="21" customHeight="1">
      <c r="A26" s="122"/>
      <c r="B26" s="98"/>
      <c r="C26" s="9" t="s">
        <v>47</v>
      </c>
      <c r="D26" s="10">
        <f aca="true" t="shared" si="6" ref="D26:J26">SUM(D24:D25)</f>
        <v>27</v>
      </c>
      <c r="E26" s="10">
        <f t="shared" si="6"/>
        <v>10</v>
      </c>
      <c r="F26" s="10">
        <f t="shared" si="6"/>
        <v>53</v>
      </c>
      <c r="G26" s="10">
        <f t="shared" si="6"/>
        <v>31</v>
      </c>
      <c r="H26" s="10">
        <f t="shared" si="6"/>
        <v>42</v>
      </c>
      <c r="I26" s="10">
        <f t="shared" si="6"/>
        <v>56</v>
      </c>
      <c r="J26" s="11">
        <f t="shared" si="6"/>
        <v>43</v>
      </c>
      <c r="K26" s="54"/>
      <c r="L26" s="11"/>
      <c r="M26" s="54"/>
      <c r="N26" s="41"/>
      <c r="O26" s="76">
        <f t="shared" si="0"/>
        <v>262</v>
      </c>
    </row>
    <row r="27" spans="1:15" ht="21" customHeight="1">
      <c r="A27" s="122"/>
      <c r="B27" s="98" t="s">
        <v>102</v>
      </c>
      <c r="C27" s="9" t="s">
        <v>45</v>
      </c>
      <c r="D27" s="10">
        <f aca="true" t="shared" si="7" ref="D27:J29">D21+D24</f>
        <v>38</v>
      </c>
      <c r="E27" s="10">
        <f t="shared" si="7"/>
        <v>18</v>
      </c>
      <c r="F27" s="10">
        <f t="shared" si="7"/>
        <v>45</v>
      </c>
      <c r="G27" s="10">
        <f t="shared" si="7"/>
        <v>36</v>
      </c>
      <c r="H27" s="10">
        <f t="shared" si="7"/>
        <v>54</v>
      </c>
      <c r="I27" s="10">
        <f t="shared" si="7"/>
        <v>63</v>
      </c>
      <c r="J27" s="11">
        <f t="shared" si="7"/>
        <v>41</v>
      </c>
      <c r="K27" s="54"/>
      <c r="L27" s="11"/>
      <c r="M27" s="54"/>
      <c r="N27" s="41"/>
      <c r="O27" s="77">
        <f t="shared" si="0"/>
        <v>295</v>
      </c>
    </row>
    <row r="28" spans="1:15" ht="21" customHeight="1">
      <c r="A28" s="122"/>
      <c r="B28" s="98"/>
      <c r="C28" s="9" t="s">
        <v>46</v>
      </c>
      <c r="D28" s="10">
        <f t="shared" si="7"/>
        <v>7</v>
      </c>
      <c r="E28" s="10">
        <f t="shared" si="7"/>
        <v>0</v>
      </c>
      <c r="F28" s="10">
        <f t="shared" si="7"/>
        <v>41</v>
      </c>
      <c r="G28" s="10">
        <f t="shared" si="7"/>
        <v>44</v>
      </c>
      <c r="H28" s="10">
        <f t="shared" si="7"/>
        <v>0</v>
      </c>
      <c r="I28" s="10">
        <f t="shared" si="7"/>
        <v>26</v>
      </c>
      <c r="J28" s="11">
        <f t="shared" si="7"/>
        <v>40</v>
      </c>
      <c r="K28" s="54"/>
      <c r="L28" s="11"/>
      <c r="M28" s="54"/>
      <c r="N28" s="41"/>
      <c r="O28" s="76">
        <f t="shared" si="0"/>
        <v>158</v>
      </c>
    </row>
    <row r="29" spans="1:15" ht="21" customHeight="1" thickBot="1">
      <c r="A29" s="123"/>
      <c r="B29" s="99"/>
      <c r="C29" s="12" t="s">
        <v>47</v>
      </c>
      <c r="D29" s="10">
        <f t="shared" si="7"/>
        <v>45</v>
      </c>
      <c r="E29" s="10">
        <f t="shared" si="7"/>
        <v>18</v>
      </c>
      <c r="F29" s="10">
        <f t="shared" si="7"/>
        <v>86</v>
      </c>
      <c r="G29" s="10">
        <f t="shared" si="7"/>
        <v>80</v>
      </c>
      <c r="H29" s="10">
        <f t="shared" si="7"/>
        <v>54</v>
      </c>
      <c r="I29" s="10">
        <f t="shared" si="7"/>
        <v>89</v>
      </c>
      <c r="J29" s="11">
        <f t="shared" si="7"/>
        <v>81</v>
      </c>
      <c r="K29" s="59"/>
      <c r="L29" s="20"/>
      <c r="M29" s="59"/>
      <c r="N29" s="45"/>
      <c r="O29" s="91">
        <f t="shared" si="0"/>
        <v>453</v>
      </c>
    </row>
    <row r="30" spans="1:15" ht="21" customHeight="1">
      <c r="A30" s="121" t="s">
        <v>104</v>
      </c>
      <c r="B30" s="97" t="s">
        <v>44</v>
      </c>
      <c r="C30" s="6" t="s">
        <v>45</v>
      </c>
      <c r="D30" s="7">
        <v>1527</v>
      </c>
      <c r="E30" s="8">
        <v>537</v>
      </c>
      <c r="F30" s="8">
        <v>2774</v>
      </c>
      <c r="G30" s="8">
        <v>1162</v>
      </c>
      <c r="H30" s="8">
        <v>2008</v>
      </c>
      <c r="I30" s="8">
        <v>2286</v>
      </c>
      <c r="J30" s="8">
        <v>2027</v>
      </c>
      <c r="K30" s="36"/>
      <c r="L30" s="8"/>
      <c r="M30" s="7"/>
      <c r="N30" s="46"/>
      <c r="O30" s="75">
        <f t="shared" si="0"/>
        <v>12321</v>
      </c>
    </row>
    <row r="31" spans="1:15" ht="21" customHeight="1">
      <c r="A31" s="122"/>
      <c r="B31" s="98"/>
      <c r="C31" s="9" t="s">
        <v>46</v>
      </c>
      <c r="D31" s="10">
        <v>3</v>
      </c>
      <c r="E31" s="11">
        <v>1</v>
      </c>
      <c r="F31" s="11">
        <v>1</v>
      </c>
      <c r="G31" s="11">
        <v>3</v>
      </c>
      <c r="H31" s="11">
        <v>2</v>
      </c>
      <c r="I31" s="11">
        <v>2</v>
      </c>
      <c r="J31" s="11">
        <v>14</v>
      </c>
      <c r="K31" s="54"/>
      <c r="L31" s="11"/>
      <c r="M31" s="54"/>
      <c r="N31" s="41"/>
      <c r="O31" s="76">
        <f t="shared" si="0"/>
        <v>26</v>
      </c>
    </row>
    <row r="32" spans="1:15" ht="21" customHeight="1">
      <c r="A32" s="122"/>
      <c r="B32" s="98"/>
      <c r="C32" s="9" t="s">
        <v>47</v>
      </c>
      <c r="D32" s="10">
        <f aca="true" t="shared" si="8" ref="D32:J32">SUM(D30:D31)</f>
        <v>1530</v>
      </c>
      <c r="E32" s="10">
        <f t="shared" si="8"/>
        <v>538</v>
      </c>
      <c r="F32" s="10">
        <f t="shared" si="8"/>
        <v>2775</v>
      </c>
      <c r="G32" s="10">
        <f t="shared" si="8"/>
        <v>1165</v>
      </c>
      <c r="H32" s="10">
        <f t="shared" si="8"/>
        <v>2010</v>
      </c>
      <c r="I32" s="10">
        <f t="shared" si="8"/>
        <v>2288</v>
      </c>
      <c r="J32" s="11">
        <f t="shared" si="8"/>
        <v>2041</v>
      </c>
      <c r="K32" s="54"/>
      <c r="L32" s="11"/>
      <c r="M32" s="54"/>
      <c r="N32" s="41"/>
      <c r="O32" s="77">
        <f t="shared" si="0"/>
        <v>12347</v>
      </c>
    </row>
    <row r="33" spans="1:15" ht="21" customHeight="1">
      <c r="A33" s="122"/>
      <c r="B33" s="98" t="s">
        <v>48</v>
      </c>
      <c r="C33" s="9" t="s">
        <v>45</v>
      </c>
      <c r="D33" s="10">
        <v>3027</v>
      </c>
      <c r="E33" s="11">
        <v>1079</v>
      </c>
      <c r="F33" s="11">
        <v>4971</v>
      </c>
      <c r="G33" s="11">
        <v>2370</v>
      </c>
      <c r="H33" s="11">
        <v>3928</v>
      </c>
      <c r="I33" s="11">
        <v>4011</v>
      </c>
      <c r="J33" s="11">
        <v>2958</v>
      </c>
      <c r="K33" s="54"/>
      <c r="L33" s="11"/>
      <c r="M33" s="54"/>
      <c r="N33" s="41"/>
      <c r="O33" s="76">
        <f t="shared" si="0"/>
        <v>22344</v>
      </c>
    </row>
    <row r="34" spans="1:15" ht="21" customHeight="1">
      <c r="A34" s="122"/>
      <c r="B34" s="98"/>
      <c r="C34" s="9" t="s">
        <v>46</v>
      </c>
      <c r="D34" s="10">
        <v>47</v>
      </c>
      <c r="E34" s="11">
        <v>5</v>
      </c>
      <c r="F34" s="11">
        <v>17</v>
      </c>
      <c r="G34" s="11">
        <v>8</v>
      </c>
      <c r="H34" s="11">
        <v>22</v>
      </c>
      <c r="I34" s="11">
        <v>22</v>
      </c>
      <c r="J34" s="11">
        <v>46</v>
      </c>
      <c r="K34" s="54"/>
      <c r="L34" s="11"/>
      <c r="M34" s="54"/>
      <c r="N34" s="41"/>
      <c r="O34" s="77">
        <f t="shared" si="0"/>
        <v>167</v>
      </c>
    </row>
    <row r="35" spans="1:15" ht="21" customHeight="1">
      <c r="A35" s="122"/>
      <c r="B35" s="98"/>
      <c r="C35" s="9" t="s">
        <v>47</v>
      </c>
      <c r="D35" s="10">
        <f aca="true" t="shared" si="9" ref="D35:J35">SUM(D33:D34)</f>
        <v>3074</v>
      </c>
      <c r="E35" s="11">
        <f t="shared" si="9"/>
        <v>1084</v>
      </c>
      <c r="F35" s="11">
        <f t="shared" si="9"/>
        <v>4988</v>
      </c>
      <c r="G35" s="11">
        <f t="shared" si="9"/>
        <v>2378</v>
      </c>
      <c r="H35" s="11">
        <f t="shared" si="9"/>
        <v>3950</v>
      </c>
      <c r="I35" s="11">
        <f t="shared" si="9"/>
        <v>4033</v>
      </c>
      <c r="J35" s="11">
        <f t="shared" si="9"/>
        <v>3004</v>
      </c>
      <c r="K35" s="54"/>
      <c r="L35" s="11"/>
      <c r="M35" s="54"/>
      <c r="N35" s="41"/>
      <c r="O35" s="76">
        <f t="shared" si="0"/>
        <v>22511</v>
      </c>
    </row>
    <row r="36" spans="1:15" ht="21" customHeight="1">
      <c r="A36" s="122"/>
      <c r="B36" s="98" t="s">
        <v>102</v>
      </c>
      <c r="C36" s="9" t="s">
        <v>45</v>
      </c>
      <c r="D36" s="10">
        <f aca="true" t="shared" si="10" ref="D36:J38">D30+D33</f>
        <v>4554</v>
      </c>
      <c r="E36" s="10">
        <f t="shared" si="10"/>
        <v>1616</v>
      </c>
      <c r="F36" s="10">
        <f t="shared" si="10"/>
        <v>7745</v>
      </c>
      <c r="G36" s="10">
        <f t="shared" si="10"/>
        <v>3532</v>
      </c>
      <c r="H36" s="10">
        <f t="shared" si="10"/>
        <v>5936</v>
      </c>
      <c r="I36" s="10">
        <f t="shared" si="10"/>
        <v>6297</v>
      </c>
      <c r="J36" s="11">
        <f t="shared" si="10"/>
        <v>4985</v>
      </c>
      <c r="K36" s="54"/>
      <c r="L36" s="11"/>
      <c r="M36" s="54"/>
      <c r="N36" s="41"/>
      <c r="O36" s="77">
        <f t="shared" si="0"/>
        <v>34665</v>
      </c>
    </row>
    <row r="37" spans="1:15" ht="21" customHeight="1">
      <c r="A37" s="122"/>
      <c r="B37" s="98"/>
      <c r="C37" s="9" t="s">
        <v>46</v>
      </c>
      <c r="D37" s="10">
        <f t="shared" si="10"/>
        <v>50</v>
      </c>
      <c r="E37" s="10">
        <f t="shared" si="10"/>
        <v>6</v>
      </c>
      <c r="F37" s="10">
        <f t="shared" si="10"/>
        <v>18</v>
      </c>
      <c r="G37" s="10">
        <f t="shared" si="10"/>
        <v>11</v>
      </c>
      <c r="H37" s="10">
        <f t="shared" si="10"/>
        <v>24</v>
      </c>
      <c r="I37" s="10">
        <f t="shared" si="10"/>
        <v>24</v>
      </c>
      <c r="J37" s="11">
        <f t="shared" si="10"/>
        <v>60</v>
      </c>
      <c r="K37" s="54"/>
      <c r="L37" s="11"/>
      <c r="M37" s="54"/>
      <c r="N37" s="41"/>
      <c r="O37" s="76">
        <f t="shared" si="0"/>
        <v>193</v>
      </c>
    </row>
    <row r="38" spans="1:15" ht="21" customHeight="1" thickBot="1">
      <c r="A38" s="123"/>
      <c r="B38" s="99"/>
      <c r="C38" s="12" t="s">
        <v>47</v>
      </c>
      <c r="D38" s="10">
        <f t="shared" si="10"/>
        <v>4604</v>
      </c>
      <c r="E38" s="10">
        <f t="shared" si="10"/>
        <v>1622</v>
      </c>
      <c r="F38" s="10">
        <f t="shared" si="10"/>
        <v>7763</v>
      </c>
      <c r="G38" s="10">
        <f t="shared" si="10"/>
        <v>3543</v>
      </c>
      <c r="H38" s="10">
        <f t="shared" si="10"/>
        <v>5960</v>
      </c>
      <c r="I38" s="10">
        <f t="shared" si="10"/>
        <v>6321</v>
      </c>
      <c r="J38" s="11">
        <f t="shared" si="10"/>
        <v>5045</v>
      </c>
      <c r="K38" s="59"/>
      <c r="L38" s="20"/>
      <c r="M38" s="59"/>
      <c r="N38" s="42"/>
      <c r="O38" s="91">
        <f t="shared" si="0"/>
        <v>34858</v>
      </c>
    </row>
    <row r="39" spans="1:15" ht="21" customHeight="1">
      <c r="A39" s="112" t="s">
        <v>50</v>
      </c>
      <c r="B39" s="113"/>
      <c r="C39" s="6" t="s">
        <v>45</v>
      </c>
      <c r="D39" s="7">
        <v>189</v>
      </c>
      <c r="E39" s="8">
        <v>80</v>
      </c>
      <c r="F39" s="8">
        <v>225</v>
      </c>
      <c r="G39" s="8">
        <v>139</v>
      </c>
      <c r="H39" s="8">
        <v>224</v>
      </c>
      <c r="I39" s="8">
        <v>267</v>
      </c>
      <c r="J39" s="8">
        <v>229</v>
      </c>
      <c r="K39" s="60"/>
      <c r="L39" s="8"/>
      <c r="M39" s="60"/>
      <c r="N39" s="43"/>
      <c r="O39" s="75">
        <f t="shared" si="0"/>
        <v>1353</v>
      </c>
    </row>
    <row r="40" spans="1:15" ht="21" customHeight="1">
      <c r="A40" s="114"/>
      <c r="B40" s="115"/>
      <c r="C40" s="9" t="s">
        <v>46</v>
      </c>
      <c r="D40" s="10">
        <v>16</v>
      </c>
      <c r="E40" s="11">
        <v>9</v>
      </c>
      <c r="F40" s="11">
        <v>131</v>
      </c>
      <c r="G40" s="11">
        <v>35</v>
      </c>
      <c r="H40" s="11">
        <v>51</v>
      </c>
      <c r="I40" s="11">
        <v>36</v>
      </c>
      <c r="J40" s="11">
        <v>23</v>
      </c>
      <c r="K40" s="54"/>
      <c r="L40" s="11"/>
      <c r="M40" s="54"/>
      <c r="N40" s="41"/>
      <c r="O40" s="76">
        <f t="shared" si="0"/>
        <v>301</v>
      </c>
    </row>
    <row r="41" spans="1:15" ht="21" customHeight="1" thickBot="1">
      <c r="A41" s="116"/>
      <c r="B41" s="117"/>
      <c r="C41" s="12" t="s">
        <v>47</v>
      </c>
      <c r="D41" s="13">
        <f aca="true" t="shared" si="11" ref="D41:J41">SUM(D39:D40)</f>
        <v>205</v>
      </c>
      <c r="E41" s="44">
        <f t="shared" si="11"/>
        <v>89</v>
      </c>
      <c r="F41" s="44">
        <f t="shared" si="11"/>
        <v>356</v>
      </c>
      <c r="G41" s="44">
        <f t="shared" si="11"/>
        <v>174</v>
      </c>
      <c r="H41" s="44">
        <f t="shared" si="11"/>
        <v>275</v>
      </c>
      <c r="I41" s="44">
        <f t="shared" si="11"/>
        <v>303</v>
      </c>
      <c r="J41" s="44">
        <f t="shared" si="11"/>
        <v>252</v>
      </c>
      <c r="K41" s="57"/>
      <c r="L41" s="44"/>
      <c r="M41" s="57"/>
      <c r="N41" s="45"/>
      <c r="O41" s="91">
        <f t="shared" si="0"/>
        <v>1654</v>
      </c>
    </row>
    <row r="42" spans="1:15" ht="21" customHeight="1">
      <c r="A42" s="112" t="s">
        <v>51</v>
      </c>
      <c r="B42" s="113"/>
      <c r="C42" s="6" t="s">
        <v>45</v>
      </c>
      <c r="D42" s="7">
        <v>82</v>
      </c>
      <c r="E42" s="8">
        <v>40</v>
      </c>
      <c r="F42" s="8">
        <v>76</v>
      </c>
      <c r="G42" s="8">
        <v>45</v>
      </c>
      <c r="H42" s="8">
        <v>161</v>
      </c>
      <c r="I42" s="8">
        <v>157</v>
      </c>
      <c r="J42" s="8">
        <v>203</v>
      </c>
      <c r="K42" s="61"/>
      <c r="L42" s="18"/>
      <c r="M42" s="61"/>
      <c r="N42" s="46"/>
      <c r="O42" s="75">
        <f t="shared" si="0"/>
        <v>764</v>
      </c>
    </row>
    <row r="43" spans="1:15" ht="21" customHeight="1">
      <c r="A43" s="114"/>
      <c r="B43" s="115"/>
      <c r="C43" s="9" t="s">
        <v>46</v>
      </c>
      <c r="D43" s="10">
        <v>0</v>
      </c>
      <c r="E43" s="11">
        <v>0</v>
      </c>
      <c r="F43" s="11">
        <v>6</v>
      </c>
      <c r="G43" s="11">
        <v>0</v>
      </c>
      <c r="H43" s="11">
        <v>3</v>
      </c>
      <c r="I43" s="11">
        <v>0</v>
      </c>
      <c r="J43" s="11">
        <v>0</v>
      </c>
      <c r="K43" s="54"/>
      <c r="L43" s="11"/>
      <c r="M43" s="54"/>
      <c r="N43" s="41"/>
      <c r="O43" s="76">
        <f t="shared" si="0"/>
        <v>9</v>
      </c>
    </row>
    <row r="44" spans="1:15" ht="21" customHeight="1" thickBot="1">
      <c r="A44" s="116"/>
      <c r="B44" s="117"/>
      <c r="C44" s="12" t="s">
        <v>47</v>
      </c>
      <c r="D44" s="13">
        <f aca="true" t="shared" si="12" ref="D44:J44">SUM(D42:D43)</f>
        <v>82</v>
      </c>
      <c r="E44" s="13">
        <f t="shared" si="12"/>
        <v>40</v>
      </c>
      <c r="F44" s="13">
        <f t="shared" si="12"/>
        <v>82</v>
      </c>
      <c r="G44" s="13">
        <f t="shared" si="12"/>
        <v>45</v>
      </c>
      <c r="H44" s="13">
        <f t="shared" si="12"/>
        <v>164</v>
      </c>
      <c r="I44" s="13">
        <f t="shared" si="12"/>
        <v>157</v>
      </c>
      <c r="J44" s="44">
        <f t="shared" si="12"/>
        <v>203</v>
      </c>
      <c r="K44" s="59"/>
      <c r="L44" s="20"/>
      <c r="M44" s="59"/>
      <c r="N44" s="42"/>
      <c r="O44" s="91">
        <f t="shared" si="0"/>
        <v>773</v>
      </c>
    </row>
    <row r="45" spans="1:15" ht="21" customHeight="1" thickBot="1">
      <c r="A45" s="118" t="s">
        <v>52</v>
      </c>
      <c r="B45" s="119"/>
      <c r="C45" s="120"/>
      <c r="D45" s="14">
        <f>SUM(D44+D41+D38+D29+D20:D20)</f>
        <v>5830</v>
      </c>
      <c r="E45" s="15">
        <f aca="true" t="shared" si="13" ref="E45:J45">SUM(E44+E41+E38+E29+E20)</f>
        <v>2285</v>
      </c>
      <c r="F45" s="15">
        <f t="shared" si="13"/>
        <v>9981</v>
      </c>
      <c r="G45" s="15">
        <f t="shared" si="13"/>
        <v>4986</v>
      </c>
      <c r="H45" s="15">
        <f t="shared" si="13"/>
        <v>8111</v>
      </c>
      <c r="I45" s="15">
        <f t="shared" si="13"/>
        <v>8931</v>
      </c>
      <c r="J45" s="39">
        <f t="shared" si="13"/>
        <v>7230</v>
      </c>
      <c r="K45" s="39"/>
      <c r="L45" s="15"/>
      <c r="M45" s="58"/>
      <c r="N45" s="48"/>
      <c r="O45" s="81">
        <f t="shared" si="0"/>
        <v>47354</v>
      </c>
    </row>
    <row r="46" spans="1:15" ht="21" customHeight="1" thickBot="1">
      <c r="A46" s="118" t="s">
        <v>105</v>
      </c>
      <c r="B46" s="119"/>
      <c r="C46" s="120"/>
      <c r="D46" s="14">
        <v>90</v>
      </c>
      <c r="E46" s="15">
        <v>31</v>
      </c>
      <c r="F46" s="15">
        <v>214</v>
      </c>
      <c r="G46" s="15">
        <v>90</v>
      </c>
      <c r="H46" s="15">
        <v>138</v>
      </c>
      <c r="I46" s="15">
        <v>113</v>
      </c>
      <c r="J46" s="39">
        <v>103</v>
      </c>
      <c r="K46" s="39"/>
      <c r="L46" s="15"/>
      <c r="M46" s="58"/>
      <c r="N46" s="48"/>
      <c r="O46" s="81">
        <f t="shared" si="0"/>
        <v>779</v>
      </c>
    </row>
    <row r="47" spans="1:15" ht="21" customHeight="1" thickBot="1">
      <c r="A47" s="118" t="s">
        <v>53</v>
      </c>
      <c r="B47" s="119"/>
      <c r="C47" s="120"/>
      <c r="D47" s="14">
        <f aca="true" t="shared" si="14" ref="D47:J47">SUM(D45:D46)</f>
        <v>5920</v>
      </c>
      <c r="E47" s="15">
        <f t="shared" si="14"/>
        <v>2316</v>
      </c>
      <c r="F47" s="15">
        <f t="shared" si="14"/>
        <v>10195</v>
      </c>
      <c r="G47" s="15">
        <f t="shared" si="14"/>
        <v>5076</v>
      </c>
      <c r="H47" s="15">
        <f t="shared" si="14"/>
        <v>8249</v>
      </c>
      <c r="I47" s="15">
        <f t="shared" si="14"/>
        <v>9044</v>
      </c>
      <c r="J47" s="39">
        <f t="shared" si="14"/>
        <v>7333</v>
      </c>
      <c r="K47" s="39"/>
      <c r="L47" s="15"/>
      <c r="M47" s="58"/>
      <c r="N47" s="48"/>
      <c r="O47" s="81">
        <f t="shared" si="0"/>
        <v>48133</v>
      </c>
    </row>
    <row r="48" spans="1:15" ht="21" customHeight="1">
      <c r="A48" s="141" t="s">
        <v>106</v>
      </c>
      <c r="B48" s="137" t="s">
        <v>54</v>
      </c>
      <c r="C48" s="16" t="s">
        <v>55</v>
      </c>
      <c r="D48" s="17">
        <v>2287</v>
      </c>
      <c r="E48" s="18">
        <v>644</v>
      </c>
      <c r="F48" s="18">
        <v>4886</v>
      </c>
      <c r="G48" s="18">
        <v>1881</v>
      </c>
      <c r="H48" s="18">
        <v>2912</v>
      </c>
      <c r="I48" s="18">
        <v>3191</v>
      </c>
      <c r="J48" s="34">
        <v>1587</v>
      </c>
      <c r="K48" s="34"/>
      <c r="L48" s="18"/>
      <c r="M48" s="61"/>
      <c r="N48" s="46"/>
      <c r="O48" s="75">
        <f t="shared" si="0"/>
        <v>17388</v>
      </c>
    </row>
    <row r="49" spans="1:15" ht="21" customHeight="1">
      <c r="A49" s="142"/>
      <c r="B49" s="115"/>
      <c r="C49" s="9" t="s">
        <v>56</v>
      </c>
      <c r="D49" s="10">
        <v>1110</v>
      </c>
      <c r="E49" s="11">
        <v>768</v>
      </c>
      <c r="F49" s="11">
        <v>2534</v>
      </c>
      <c r="G49" s="11">
        <v>1647</v>
      </c>
      <c r="H49" s="11">
        <v>2584</v>
      </c>
      <c r="I49" s="11">
        <v>3022</v>
      </c>
      <c r="J49" s="31">
        <v>1289</v>
      </c>
      <c r="K49" s="31"/>
      <c r="L49" s="11"/>
      <c r="M49" s="54"/>
      <c r="N49" s="41"/>
      <c r="O49" s="76">
        <f t="shared" si="0"/>
        <v>12954</v>
      </c>
    </row>
    <row r="50" spans="1:15" ht="21" customHeight="1">
      <c r="A50" s="142"/>
      <c r="B50" s="115"/>
      <c r="C50" s="9" t="s">
        <v>47</v>
      </c>
      <c r="D50" s="10">
        <f aca="true" t="shared" si="15" ref="D50:J50">SUM(D48:D49)</f>
        <v>3397</v>
      </c>
      <c r="E50" s="11">
        <f t="shared" si="15"/>
        <v>1412</v>
      </c>
      <c r="F50" s="11">
        <f t="shared" si="15"/>
        <v>7420</v>
      </c>
      <c r="G50" s="11">
        <f t="shared" si="15"/>
        <v>3528</v>
      </c>
      <c r="H50" s="11">
        <f t="shared" si="15"/>
        <v>5496</v>
      </c>
      <c r="I50" s="11">
        <f t="shared" si="15"/>
        <v>6213</v>
      </c>
      <c r="J50" s="31">
        <f t="shared" si="15"/>
        <v>2876</v>
      </c>
      <c r="K50" s="31"/>
      <c r="L50" s="11"/>
      <c r="M50" s="54"/>
      <c r="N50" s="41"/>
      <c r="O50" s="76">
        <f t="shared" si="0"/>
        <v>30342</v>
      </c>
    </row>
    <row r="51" spans="1:15" ht="21" customHeight="1">
      <c r="A51" s="142"/>
      <c r="B51" s="108" t="s">
        <v>107</v>
      </c>
      <c r="C51" s="109"/>
      <c r="D51" s="10">
        <v>18</v>
      </c>
      <c r="E51" s="11">
        <v>4</v>
      </c>
      <c r="F51" s="11">
        <v>30</v>
      </c>
      <c r="G51" s="11">
        <v>14</v>
      </c>
      <c r="H51" s="11">
        <v>33</v>
      </c>
      <c r="I51" s="11">
        <v>39</v>
      </c>
      <c r="J51" s="31">
        <v>13</v>
      </c>
      <c r="K51" s="31"/>
      <c r="L51" s="11"/>
      <c r="M51" s="54"/>
      <c r="N51" s="41"/>
      <c r="O51" s="76">
        <f t="shared" si="0"/>
        <v>151</v>
      </c>
    </row>
    <row r="52" spans="1:15" ht="21" customHeight="1" thickBot="1">
      <c r="A52" s="143"/>
      <c r="B52" s="110" t="s">
        <v>108</v>
      </c>
      <c r="C52" s="111"/>
      <c r="D52" s="19">
        <v>141</v>
      </c>
      <c r="E52" s="20">
        <v>63</v>
      </c>
      <c r="F52" s="20">
        <v>187</v>
      </c>
      <c r="G52" s="20">
        <v>125</v>
      </c>
      <c r="H52" s="20">
        <v>189</v>
      </c>
      <c r="I52" s="20">
        <v>221</v>
      </c>
      <c r="J52" s="40">
        <v>91</v>
      </c>
      <c r="K52" s="40"/>
      <c r="L52" s="20"/>
      <c r="M52" s="59"/>
      <c r="N52" s="42"/>
      <c r="O52" s="91">
        <f t="shared" si="0"/>
        <v>1017</v>
      </c>
    </row>
    <row r="53" spans="1:15" ht="21" customHeight="1" thickBot="1">
      <c r="A53" s="134" t="s">
        <v>67</v>
      </c>
      <c r="B53" s="135"/>
      <c r="C53" s="136"/>
      <c r="D53" s="14">
        <f aca="true" t="shared" si="16" ref="D53:J53">SUM(D50:D52)</f>
        <v>3556</v>
      </c>
      <c r="E53" s="15">
        <f t="shared" si="16"/>
        <v>1479</v>
      </c>
      <c r="F53" s="15">
        <f t="shared" si="16"/>
        <v>7637</v>
      </c>
      <c r="G53" s="15">
        <f t="shared" si="16"/>
        <v>3667</v>
      </c>
      <c r="H53" s="15">
        <f t="shared" si="16"/>
        <v>5718</v>
      </c>
      <c r="I53" s="15">
        <f t="shared" si="16"/>
        <v>6473</v>
      </c>
      <c r="J53" s="39">
        <f t="shared" si="16"/>
        <v>2980</v>
      </c>
      <c r="K53" s="39"/>
      <c r="L53" s="15"/>
      <c r="M53" s="58"/>
      <c r="N53" s="48"/>
      <c r="O53" s="81">
        <f t="shared" si="0"/>
        <v>31510</v>
      </c>
    </row>
    <row r="54" spans="1:15" ht="23.25" customHeight="1" thickBot="1">
      <c r="A54" s="128" t="s">
        <v>92</v>
      </c>
      <c r="B54" s="129"/>
      <c r="C54" s="130"/>
      <c r="D54" s="79">
        <f>SUM(D53+D47)</f>
        <v>9476</v>
      </c>
      <c r="E54" s="80">
        <f>SUM(E53+E47)</f>
        <v>3795</v>
      </c>
      <c r="F54" s="80">
        <f>SUM(F53+F47)</f>
        <v>17832</v>
      </c>
      <c r="G54" s="80">
        <f>SUM(G47+G53)</f>
        <v>8743</v>
      </c>
      <c r="H54" s="80">
        <f>SUM(H47+H53)</f>
        <v>13967</v>
      </c>
      <c r="I54" s="80">
        <f>SUM(I53+I47)</f>
        <v>15517</v>
      </c>
      <c r="J54" s="94">
        <f>SUM(J53+J47)</f>
        <v>10313</v>
      </c>
      <c r="K54" s="94"/>
      <c r="L54" s="80"/>
      <c r="M54" s="96"/>
      <c r="N54" s="95"/>
      <c r="O54" s="78">
        <f t="shared" si="0"/>
        <v>79643</v>
      </c>
    </row>
  </sheetData>
  <sheetProtection/>
  <mergeCells count="40">
    <mergeCell ref="B12:B14"/>
    <mergeCell ref="B15:B17"/>
    <mergeCell ref="M5:M8"/>
    <mergeCell ref="A48:A52"/>
    <mergeCell ref="A47:C47"/>
    <mergeCell ref="B51:C51"/>
    <mergeCell ref="A39:B41"/>
    <mergeCell ref="O5:O8"/>
    <mergeCell ref="G5:G8"/>
    <mergeCell ref="H5:H8"/>
    <mergeCell ref="B24:B26"/>
    <mergeCell ref="N5:N8"/>
    <mergeCell ref="B9:B11"/>
    <mergeCell ref="B48:B50"/>
    <mergeCell ref="B52:C52"/>
    <mergeCell ref="A42:B44"/>
    <mergeCell ref="A45:C45"/>
    <mergeCell ref="J5:J8"/>
    <mergeCell ref="A54:C54"/>
    <mergeCell ref="E5:E8"/>
    <mergeCell ref="D5:D8"/>
    <mergeCell ref="C6:C8"/>
    <mergeCell ref="A53:C53"/>
    <mergeCell ref="B18:B20"/>
    <mergeCell ref="A46:C46"/>
    <mergeCell ref="B33:B35"/>
    <mergeCell ref="B36:B38"/>
    <mergeCell ref="A21:A29"/>
    <mergeCell ref="A30:A38"/>
    <mergeCell ref="B21:B23"/>
    <mergeCell ref="K5:K8"/>
    <mergeCell ref="L5:L8"/>
    <mergeCell ref="B27:B29"/>
    <mergeCell ref="B30:B32"/>
    <mergeCell ref="I5:I8"/>
    <mergeCell ref="A5:C5"/>
    <mergeCell ref="A9:A20"/>
    <mergeCell ref="F5:F8"/>
    <mergeCell ref="A6:A8"/>
    <mergeCell ref="B6:B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6" ht="15" customHeight="1">
      <c r="A2" s="21"/>
      <c r="B2" s="21"/>
      <c r="C2" s="21"/>
      <c r="D2" s="21"/>
      <c r="E2" s="21"/>
      <c r="F2" s="22"/>
    </row>
    <row r="3" spans="1:15" ht="15" customHeight="1">
      <c r="A3" s="49" t="s">
        <v>134</v>
      </c>
      <c r="C3" s="50"/>
      <c r="D3" s="5"/>
      <c r="E3" s="52"/>
      <c r="I3" s="53"/>
      <c r="J3" s="53"/>
      <c r="K3" s="53"/>
      <c r="L3" s="53"/>
      <c r="M3" s="53"/>
      <c r="N3" s="53"/>
      <c r="O3" s="23"/>
    </row>
    <row r="4" spans="9:15" ht="15" customHeight="1" thickBot="1">
      <c r="I4" s="24"/>
      <c r="J4" s="24"/>
      <c r="K4" s="24"/>
      <c r="L4" s="24"/>
      <c r="M4" s="24"/>
      <c r="N4" s="24"/>
      <c r="O4" s="24"/>
    </row>
    <row r="5" spans="1:15" ht="48" customHeight="1">
      <c r="A5" s="144" t="s">
        <v>94</v>
      </c>
      <c r="B5" s="145"/>
      <c r="C5" s="146"/>
      <c r="D5" s="155" t="s">
        <v>135</v>
      </c>
      <c r="E5" s="151" t="s">
        <v>136</v>
      </c>
      <c r="F5" s="103" t="s">
        <v>137</v>
      </c>
      <c r="G5" s="103" t="s">
        <v>138</v>
      </c>
      <c r="H5" s="103" t="s">
        <v>139</v>
      </c>
      <c r="I5" s="103" t="s">
        <v>140</v>
      </c>
      <c r="J5" s="103"/>
      <c r="K5" s="103"/>
      <c r="L5" s="103"/>
      <c r="M5" s="103"/>
      <c r="N5" s="168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6"/>
      <c r="E6" s="152"/>
      <c r="F6" s="153"/>
      <c r="G6" s="153"/>
      <c r="H6" s="153"/>
      <c r="I6" s="153"/>
      <c r="J6" s="158"/>
      <c r="K6" s="158"/>
      <c r="L6" s="158"/>
      <c r="M6" s="158"/>
      <c r="N6" s="169"/>
      <c r="O6" s="149"/>
    </row>
    <row r="7" spans="1:15" ht="13.5">
      <c r="A7" s="142"/>
      <c r="B7" s="98"/>
      <c r="C7" s="106"/>
      <c r="D7" s="156"/>
      <c r="E7" s="152"/>
      <c r="F7" s="153"/>
      <c r="G7" s="153"/>
      <c r="H7" s="153"/>
      <c r="I7" s="153"/>
      <c r="J7" s="158"/>
      <c r="K7" s="158"/>
      <c r="L7" s="158"/>
      <c r="M7" s="158"/>
      <c r="N7" s="169"/>
      <c r="O7" s="149"/>
    </row>
    <row r="8" spans="1:15" ht="18.75" customHeight="1" thickBot="1">
      <c r="A8" s="147"/>
      <c r="B8" s="99"/>
      <c r="C8" s="107"/>
      <c r="D8" s="157"/>
      <c r="E8" s="177"/>
      <c r="F8" s="154"/>
      <c r="G8" s="154"/>
      <c r="H8" s="154"/>
      <c r="I8" s="154"/>
      <c r="J8" s="159"/>
      <c r="K8" s="159"/>
      <c r="L8" s="159"/>
      <c r="M8" s="159"/>
      <c r="N8" s="170"/>
      <c r="O8" s="150"/>
    </row>
    <row r="9" spans="1:15" ht="21" customHeight="1">
      <c r="A9" s="121" t="s">
        <v>101</v>
      </c>
      <c r="B9" s="97" t="s">
        <v>44</v>
      </c>
      <c r="C9" s="6" t="s">
        <v>45</v>
      </c>
      <c r="D9" s="7">
        <v>267</v>
      </c>
      <c r="E9" s="8">
        <v>436</v>
      </c>
      <c r="F9" s="8">
        <v>223</v>
      </c>
      <c r="G9" s="8">
        <v>398</v>
      </c>
      <c r="H9" s="8">
        <v>277</v>
      </c>
      <c r="I9" s="8">
        <v>161</v>
      </c>
      <c r="J9" s="36"/>
      <c r="K9" s="8"/>
      <c r="L9" s="60"/>
      <c r="M9" s="8"/>
      <c r="N9" s="60"/>
      <c r="O9" s="75">
        <f aca="true" t="shared" si="0" ref="O9:O54">SUM(D9:N9)</f>
        <v>1762</v>
      </c>
    </row>
    <row r="10" spans="1:15" ht="21" customHeight="1">
      <c r="A10" s="122"/>
      <c r="B10" s="98"/>
      <c r="C10" s="9" t="s">
        <v>46</v>
      </c>
      <c r="D10" s="10">
        <v>70</v>
      </c>
      <c r="E10" s="11">
        <v>137</v>
      </c>
      <c r="F10" s="11">
        <v>117</v>
      </c>
      <c r="G10" s="11">
        <v>65</v>
      </c>
      <c r="H10" s="11">
        <v>195</v>
      </c>
      <c r="I10" s="11">
        <v>24</v>
      </c>
      <c r="J10" s="31"/>
      <c r="K10" s="11"/>
      <c r="L10" s="54"/>
      <c r="M10" s="11"/>
      <c r="N10" s="54"/>
      <c r="O10" s="76">
        <f t="shared" si="0"/>
        <v>608</v>
      </c>
    </row>
    <row r="11" spans="1:15" ht="21" customHeight="1">
      <c r="A11" s="122"/>
      <c r="B11" s="98"/>
      <c r="C11" s="9" t="s">
        <v>47</v>
      </c>
      <c r="D11" s="10">
        <f aca="true" t="shared" si="1" ref="D11:I11">SUM(D9:D10)</f>
        <v>337</v>
      </c>
      <c r="E11" s="11">
        <f t="shared" si="1"/>
        <v>573</v>
      </c>
      <c r="F11" s="11">
        <f t="shared" si="1"/>
        <v>340</v>
      </c>
      <c r="G11" s="11">
        <f t="shared" si="1"/>
        <v>463</v>
      </c>
      <c r="H11" s="11">
        <f t="shared" si="1"/>
        <v>472</v>
      </c>
      <c r="I11" s="11">
        <f t="shared" si="1"/>
        <v>185</v>
      </c>
      <c r="J11" s="31"/>
      <c r="K11" s="11"/>
      <c r="L11" s="54"/>
      <c r="M11" s="11"/>
      <c r="N11" s="54"/>
      <c r="O11" s="76">
        <f t="shared" si="0"/>
        <v>2370</v>
      </c>
    </row>
    <row r="12" spans="1:15" ht="21" customHeight="1">
      <c r="A12" s="122"/>
      <c r="B12" s="98" t="s">
        <v>48</v>
      </c>
      <c r="C12" s="9" t="s">
        <v>45</v>
      </c>
      <c r="D12" s="10">
        <v>583</v>
      </c>
      <c r="E12" s="11">
        <v>1101</v>
      </c>
      <c r="F12" s="11">
        <v>352</v>
      </c>
      <c r="G12" s="11">
        <v>878</v>
      </c>
      <c r="H12" s="11">
        <v>495</v>
      </c>
      <c r="I12" s="11">
        <v>283</v>
      </c>
      <c r="J12" s="31"/>
      <c r="K12" s="11"/>
      <c r="L12" s="54"/>
      <c r="M12" s="11"/>
      <c r="N12" s="54"/>
      <c r="O12" s="76">
        <f t="shared" si="0"/>
        <v>3692</v>
      </c>
    </row>
    <row r="13" spans="1:15" ht="21" customHeight="1">
      <c r="A13" s="122"/>
      <c r="B13" s="98"/>
      <c r="C13" s="9" t="s">
        <v>46</v>
      </c>
      <c r="D13" s="10">
        <v>6</v>
      </c>
      <c r="E13" s="11">
        <v>19</v>
      </c>
      <c r="F13" s="11">
        <v>1</v>
      </c>
      <c r="G13" s="11">
        <v>6</v>
      </c>
      <c r="H13" s="11">
        <v>7</v>
      </c>
      <c r="I13" s="11">
        <v>1</v>
      </c>
      <c r="J13" s="31"/>
      <c r="K13" s="11"/>
      <c r="L13" s="54"/>
      <c r="M13" s="11"/>
      <c r="N13" s="54"/>
      <c r="O13" s="76">
        <f t="shared" si="0"/>
        <v>40</v>
      </c>
    </row>
    <row r="14" spans="1:15" ht="21" customHeight="1">
      <c r="A14" s="122"/>
      <c r="B14" s="98"/>
      <c r="C14" s="9" t="s">
        <v>47</v>
      </c>
      <c r="D14" s="10">
        <f aca="true" t="shared" si="2" ref="D14:I14">SUM(D12:D13)</f>
        <v>589</v>
      </c>
      <c r="E14" s="11">
        <f t="shared" si="2"/>
        <v>1120</v>
      </c>
      <c r="F14" s="11">
        <f t="shared" si="2"/>
        <v>353</v>
      </c>
      <c r="G14" s="11">
        <f t="shared" si="2"/>
        <v>884</v>
      </c>
      <c r="H14" s="11">
        <f t="shared" si="2"/>
        <v>502</v>
      </c>
      <c r="I14" s="11">
        <f t="shared" si="2"/>
        <v>284</v>
      </c>
      <c r="J14" s="31"/>
      <c r="K14" s="11"/>
      <c r="L14" s="54"/>
      <c r="M14" s="11"/>
      <c r="N14" s="54"/>
      <c r="O14" s="76">
        <f t="shared" si="0"/>
        <v>3732</v>
      </c>
    </row>
    <row r="15" spans="1:15" ht="21" customHeight="1">
      <c r="A15" s="122"/>
      <c r="B15" s="98" t="s">
        <v>49</v>
      </c>
      <c r="C15" s="9" t="s">
        <v>45</v>
      </c>
      <c r="D15" s="10">
        <v>0</v>
      </c>
      <c r="E15" s="11">
        <v>0</v>
      </c>
      <c r="F15" s="11">
        <v>2</v>
      </c>
      <c r="G15" s="11">
        <v>3</v>
      </c>
      <c r="H15" s="11">
        <v>1</v>
      </c>
      <c r="I15" s="11">
        <v>1</v>
      </c>
      <c r="J15" s="31"/>
      <c r="K15" s="11"/>
      <c r="L15" s="54"/>
      <c r="M15" s="11"/>
      <c r="N15" s="54"/>
      <c r="O15" s="76">
        <f t="shared" si="0"/>
        <v>7</v>
      </c>
    </row>
    <row r="16" spans="1:15" ht="21" customHeight="1">
      <c r="A16" s="122"/>
      <c r="B16" s="98"/>
      <c r="C16" s="9" t="s">
        <v>46</v>
      </c>
      <c r="D16" s="10">
        <v>2</v>
      </c>
      <c r="E16" s="11">
        <v>5</v>
      </c>
      <c r="F16" s="11">
        <v>6</v>
      </c>
      <c r="G16" s="11">
        <v>1</v>
      </c>
      <c r="H16" s="11">
        <v>12</v>
      </c>
      <c r="I16" s="11">
        <v>0</v>
      </c>
      <c r="J16" s="31"/>
      <c r="K16" s="11"/>
      <c r="L16" s="54"/>
      <c r="M16" s="11"/>
      <c r="N16" s="54"/>
      <c r="O16" s="76">
        <f t="shared" si="0"/>
        <v>26</v>
      </c>
    </row>
    <row r="17" spans="1:15" ht="21" customHeight="1">
      <c r="A17" s="122"/>
      <c r="B17" s="98"/>
      <c r="C17" s="9" t="s">
        <v>47</v>
      </c>
      <c r="D17" s="10">
        <f aca="true" t="shared" si="3" ref="D17:I17">SUM(D15:D16)</f>
        <v>2</v>
      </c>
      <c r="E17" s="10">
        <f t="shared" si="3"/>
        <v>5</v>
      </c>
      <c r="F17" s="11">
        <f t="shared" si="3"/>
        <v>8</v>
      </c>
      <c r="G17" s="11">
        <f t="shared" si="3"/>
        <v>4</v>
      </c>
      <c r="H17" s="11">
        <f t="shared" si="3"/>
        <v>13</v>
      </c>
      <c r="I17" s="11">
        <f t="shared" si="3"/>
        <v>1</v>
      </c>
      <c r="J17" s="31"/>
      <c r="K17" s="11"/>
      <c r="L17" s="54"/>
      <c r="M17" s="11"/>
      <c r="N17" s="54"/>
      <c r="O17" s="76">
        <f t="shared" si="0"/>
        <v>33</v>
      </c>
    </row>
    <row r="18" spans="1:15" ht="21" customHeight="1">
      <c r="A18" s="122"/>
      <c r="B18" s="98" t="s">
        <v>102</v>
      </c>
      <c r="C18" s="9" t="s">
        <v>45</v>
      </c>
      <c r="D18" s="10">
        <f aca="true" t="shared" si="4" ref="D18:I20">D9+D12+D15</f>
        <v>850</v>
      </c>
      <c r="E18" s="10">
        <f t="shared" si="4"/>
        <v>1537</v>
      </c>
      <c r="F18" s="10">
        <f t="shared" si="4"/>
        <v>577</v>
      </c>
      <c r="G18" s="10">
        <f t="shared" si="4"/>
        <v>1279</v>
      </c>
      <c r="H18" s="10">
        <f t="shared" si="4"/>
        <v>773</v>
      </c>
      <c r="I18" s="10">
        <f t="shared" si="4"/>
        <v>445</v>
      </c>
      <c r="J18" s="54"/>
      <c r="K18" s="11"/>
      <c r="L18" s="54"/>
      <c r="M18" s="11"/>
      <c r="N18" s="54"/>
      <c r="O18" s="76">
        <f t="shared" si="0"/>
        <v>5461</v>
      </c>
    </row>
    <row r="19" spans="1:15" ht="21" customHeight="1">
      <c r="A19" s="122"/>
      <c r="B19" s="98"/>
      <c r="C19" s="9" t="s">
        <v>46</v>
      </c>
      <c r="D19" s="10">
        <f t="shared" si="4"/>
        <v>78</v>
      </c>
      <c r="E19" s="10">
        <f t="shared" si="4"/>
        <v>161</v>
      </c>
      <c r="F19" s="10">
        <f t="shared" si="4"/>
        <v>124</v>
      </c>
      <c r="G19" s="10">
        <f t="shared" si="4"/>
        <v>72</v>
      </c>
      <c r="H19" s="10">
        <f t="shared" si="4"/>
        <v>214</v>
      </c>
      <c r="I19" s="10">
        <f t="shared" si="4"/>
        <v>25</v>
      </c>
      <c r="J19" s="54"/>
      <c r="K19" s="11"/>
      <c r="L19" s="54"/>
      <c r="M19" s="11"/>
      <c r="N19" s="54"/>
      <c r="O19" s="76">
        <f t="shared" si="0"/>
        <v>674</v>
      </c>
    </row>
    <row r="20" spans="1:15" ht="21" customHeight="1" thickBot="1">
      <c r="A20" s="123"/>
      <c r="B20" s="99"/>
      <c r="C20" s="12" t="s">
        <v>47</v>
      </c>
      <c r="D20" s="10">
        <f t="shared" si="4"/>
        <v>928</v>
      </c>
      <c r="E20" s="10">
        <f t="shared" si="4"/>
        <v>1698</v>
      </c>
      <c r="F20" s="10">
        <f t="shared" si="4"/>
        <v>701</v>
      </c>
      <c r="G20" s="10">
        <f t="shared" si="4"/>
        <v>1351</v>
      </c>
      <c r="H20" s="10">
        <f t="shared" si="4"/>
        <v>987</v>
      </c>
      <c r="I20" s="10">
        <f t="shared" si="4"/>
        <v>470</v>
      </c>
      <c r="J20" s="54"/>
      <c r="K20" s="11"/>
      <c r="L20" s="54"/>
      <c r="M20" s="11"/>
      <c r="N20" s="54"/>
      <c r="O20" s="76">
        <f t="shared" si="0"/>
        <v>6135</v>
      </c>
    </row>
    <row r="21" spans="1:15" ht="21" customHeight="1">
      <c r="A21" s="121" t="s">
        <v>103</v>
      </c>
      <c r="B21" s="97" t="s">
        <v>44</v>
      </c>
      <c r="C21" s="6" t="s">
        <v>45</v>
      </c>
      <c r="D21" s="7">
        <v>1</v>
      </c>
      <c r="E21" s="8">
        <v>3</v>
      </c>
      <c r="F21" s="8">
        <v>2</v>
      </c>
      <c r="G21" s="8">
        <v>15</v>
      </c>
      <c r="H21" s="8">
        <v>4</v>
      </c>
      <c r="I21" s="8">
        <v>2</v>
      </c>
      <c r="J21" s="36"/>
      <c r="K21" s="8"/>
      <c r="L21" s="60"/>
      <c r="M21" s="8"/>
      <c r="N21" s="60"/>
      <c r="O21" s="75">
        <f t="shared" si="0"/>
        <v>27</v>
      </c>
    </row>
    <row r="22" spans="1:15" ht="21" customHeight="1">
      <c r="A22" s="122"/>
      <c r="B22" s="98"/>
      <c r="C22" s="9" t="s">
        <v>46</v>
      </c>
      <c r="D22" s="10">
        <v>27</v>
      </c>
      <c r="E22" s="11">
        <v>27</v>
      </c>
      <c r="F22" s="11">
        <v>0</v>
      </c>
      <c r="G22" s="11">
        <v>0</v>
      </c>
      <c r="H22" s="11">
        <v>7</v>
      </c>
      <c r="I22" s="11">
        <v>0</v>
      </c>
      <c r="J22" s="31"/>
      <c r="K22" s="11"/>
      <c r="L22" s="54"/>
      <c r="M22" s="11"/>
      <c r="N22" s="54"/>
      <c r="O22" s="76">
        <f t="shared" si="0"/>
        <v>61</v>
      </c>
    </row>
    <row r="23" spans="1:15" ht="21" customHeight="1">
      <c r="A23" s="122"/>
      <c r="B23" s="98"/>
      <c r="C23" s="9" t="s">
        <v>47</v>
      </c>
      <c r="D23" s="10">
        <f aca="true" t="shared" si="5" ref="D23:I23">SUM(D21:D22)</f>
        <v>28</v>
      </c>
      <c r="E23" s="10">
        <f t="shared" si="5"/>
        <v>30</v>
      </c>
      <c r="F23" s="10">
        <f t="shared" si="5"/>
        <v>2</v>
      </c>
      <c r="G23" s="10">
        <f t="shared" si="5"/>
        <v>15</v>
      </c>
      <c r="H23" s="10">
        <f t="shared" si="5"/>
        <v>11</v>
      </c>
      <c r="I23" s="10">
        <f t="shared" si="5"/>
        <v>2</v>
      </c>
      <c r="J23" s="54"/>
      <c r="K23" s="11"/>
      <c r="L23" s="54"/>
      <c r="M23" s="11"/>
      <c r="N23" s="54"/>
      <c r="O23" s="76">
        <f t="shared" si="0"/>
        <v>88</v>
      </c>
    </row>
    <row r="24" spans="1:15" ht="21" customHeight="1">
      <c r="A24" s="122"/>
      <c r="B24" s="98" t="s">
        <v>48</v>
      </c>
      <c r="C24" s="9" t="s">
        <v>45</v>
      </c>
      <c r="D24" s="10">
        <v>18</v>
      </c>
      <c r="E24" s="11">
        <v>29</v>
      </c>
      <c r="F24" s="11">
        <v>14</v>
      </c>
      <c r="G24" s="11">
        <v>20</v>
      </c>
      <c r="H24" s="11">
        <v>18</v>
      </c>
      <c r="I24" s="11">
        <v>15</v>
      </c>
      <c r="J24" s="31"/>
      <c r="K24" s="11"/>
      <c r="L24" s="54"/>
      <c r="M24" s="11"/>
      <c r="N24" s="54"/>
      <c r="O24" s="76">
        <f t="shared" si="0"/>
        <v>114</v>
      </c>
    </row>
    <row r="25" spans="1:15" ht="21" customHeight="1">
      <c r="A25" s="122"/>
      <c r="B25" s="98"/>
      <c r="C25" s="9" t="s">
        <v>46</v>
      </c>
      <c r="D25" s="10">
        <v>12</v>
      </c>
      <c r="E25" s="11">
        <v>2</v>
      </c>
      <c r="F25" s="11">
        <v>0</v>
      </c>
      <c r="G25" s="11">
        <v>0</v>
      </c>
      <c r="H25" s="11">
        <v>4</v>
      </c>
      <c r="I25" s="11">
        <v>0</v>
      </c>
      <c r="J25" s="31"/>
      <c r="K25" s="11"/>
      <c r="L25" s="54"/>
      <c r="M25" s="11"/>
      <c r="N25" s="54"/>
      <c r="O25" s="76">
        <f t="shared" si="0"/>
        <v>18</v>
      </c>
    </row>
    <row r="26" spans="1:15" ht="21" customHeight="1">
      <c r="A26" s="122"/>
      <c r="B26" s="98"/>
      <c r="C26" s="9" t="s">
        <v>47</v>
      </c>
      <c r="D26" s="10">
        <f aca="true" t="shared" si="6" ref="D26:I26">SUM(D24:D25)</f>
        <v>30</v>
      </c>
      <c r="E26" s="11">
        <f t="shared" si="6"/>
        <v>31</v>
      </c>
      <c r="F26" s="11">
        <f t="shared" si="6"/>
        <v>14</v>
      </c>
      <c r="G26" s="11">
        <f t="shared" si="6"/>
        <v>20</v>
      </c>
      <c r="H26" s="11">
        <f t="shared" si="6"/>
        <v>22</v>
      </c>
      <c r="I26" s="11">
        <f t="shared" si="6"/>
        <v>15</v>
      </c>
      <c r="J26" s="31"/>
      <c r="K26" s="11"/>
      <c r="L26" s="54"/>
      <c r="M26" s="11"/>
      <c r="N26" s="54"/>
      <c r="O26" s="76">
        <f t="shared" si="0"/>
        <v>132</v>
      </c>
    </row>
    <row r="27" spans="1:15" ht="21" customHeight="1">
      <c r="A27" s="122"/>
      <c r="B27" s="98" t="s">
        <v>102</v>
      </c>
      <c r="C27" s="9" t="s">
        <v>45</v>
      </c>
      <c r="D27" s="10">
        <f aca="true" t="shared" si="7" ref="D27:I29">D21+D24</f>
        <v>19</v>
      </c>
      <c r="E27" s="10">
        <f t="shared" si="7"/>
        <v>32</v>
      </c>
      <c r="F27" s="10">
        <f t="shared" si="7"/>
        <v>16</v>
      </c>
      <c r="G27" s="10">
        <f t="shared" si="7"/>
        <v>35</v>
      </c>
      <c r="H27" s="10">
        <f t="shared" si="7"/>
        <v>22</v>
      </c>
      <c r="I27" s="10">
        <f t="shared" si="7"/>
        <v>17</v>
      </c>
      <c r="J27" s="54"/>
      <c r="K27" s="11"/>
      <c r="L27" s="54"/>
      <c r="M27" s="11"/>
      <c r="N27" s="54"/>
      <c r="O27" s="76">
        <f t="shared" si="0"/>
        <v>141</v>
      </c>
    </row>
    <row r="28" spans="1:15" ht="21" customHeight="1">
      <c r="A28" s="122"/>
      <c r="B28" s="98"/>
      <c r="C28" s="9" t="s">
        <v>46</v>
      </c>
      <c r="D28" s="10">
        <f t="shared" si="7"/>
        <v>39</v>
      </c>
      <c r="E28" s="10">
        <f t="shared" si="7"/>
        <v>29</v>
      </c>
      <c r="F28" s="10">
        <f t="shared" si="7"/>
        <v>0</v>
      </c>
      <c r="G28" s="10">
        <f t="shared" si="7"/>
        <v>0</v>
      </c>
      <c r="H28" s="10">
        <f t="shared" si="7"/>
        <v>11</v>
      </c>
      <c r="I28" s="10">
        <f t="shared" si="7"/>
        <v>0</v>
      </c>
      <c r="J28" s="54"/>
      <c r="K28" s="11"/>
      <c r="L28" s="54"/>
      <c r="M28" s="11"/>
      <c r="N28" s="54"/>
      <c r="O28" s="76">
        <f t="shared" si="0"/>
        <v>79</v>
      </c>
    </row>
    <row r="29" spans="1:15" ht="21" customHeight="1" thickBot="1">
      <c r="A29" s="123"/>
      <c r="B29" s="99"/>
      <c r="C29" s="12" t="s">
        <v>47</v>
      </c>
      <c r="D29" s="10">
        <f t="shared" si="7"/>
        <v>58</v>
      </c>
      <c r="E29" s="10">
        <f t="shared" si="7"/>
        <v>61</v>
      </c>
      <c r="F29" s="10">
        <f t="shared" si="7"/>
        <v>16</v>
      </c>
      <c r="G29" s="10">
        <f t="shared" si="7"/>
        <v>35</v>
      </c>
      <c r="H29" s="10">
        <f t="shared" si="7"/>
        <v>33</v>
      </c>
      <c r="I29" s="10">
        <f t="shared" si="7"/>
        <v>17</v>
      </c>
      <c r="J29" s="54"/>
      <c r="K29" s="11"/>
      <c r="L29" s="54"/>
      <c r="M29" s="11"/>
      <c r="N29" s="54"/>
      <c r="O29" s="76">
        <f t="shared" si="0"/>
        <v>220</v>
      </c>
    </row>
    <row r="30" spans="1:15" ht="21" customHeight="1">
      <c r="A30" s="121" t="s">
        <v>104</v>
      </c>
      <c r="B30" s="97" t="s">
        <v>44</v>
      </c>
      <c r="C30" s="6" t="s">
        <v>45</v>
      </c>
      <c r="D30" s="7">
        <v>1318</v>
      </c>
      <c r="E30" s="8">
        <v>2146</v>
      </c>
      <c r="F30" s="8">
        <v>783</v>
      </c>
      <c r="G30" s="8">
        <v>2351</v>
      </c>
      <c r="H30" s="8">
        <v>1469</v>
      </c>
      <c r="I30" s="8">
        <v>356</v>
      </c>
      <c r="J30" s="36"/>
      <c r="K30" s="8"/>
      <c r="L30" s="60"/>
      <c r="M30" s="8"/>
      <c r="N30" s="60"/>
      <c r="O30" s="75">
        <f t="shared" si="0"/>
        <v>8423</v>
      </c>
    </row>
    <row r="31" spans="1:15" ht="21" customHeight="1">
      <c r="A31" s="122"/>
      <c r="B31" s="98"/>
      <c r="C31" s="9" t="s">
        <v>46</v>
      </c>
      <c r="D31" s="10">
        <v>5</v>
      </c>
      <c r="E31" s="11">
        <v>4</v>
      </c>
      <c r="F31" s="11">
        <v>1</v>
      </c>
      <c r="G31" s="11">
        <v>1</v>
      </c>
      <c r="H31" s="11">
        <v>3</v>
      </c>
      <c r="I31" s="11">
        <v>0</v>
      </c>
      <c r="J31" s="31"/>
      <c r="K31" s="11"/>
      <c r="L31" s="54"/>
      <c r="M31" s="11"/>
      <c r="N31" s="54"/>
      <c r="O31" s="76">
        <f t="shared" si="0"/>
        <v>14</v>
      </c>
    </row>
    <row r="32" spans="1:15" ht="21" customHeight="1">
      <c r="A32" s="122"/>
      <c r="B32" s="98"/>
      <c r="C32" s="9" t="s">
        <v>47</v>
      </c>
      <c r="D32" s="10">
        <f aca="true" t="shared" si="8" ref="D32:I32">D30+D31</f>
        <v>1323</v>
      </c>
      <c r="E32" s="10">
        <f t="shared" si="8"/>
        <v>2150</v>
      </c>
      <c r="F32" s="10">
        <f t="shared" si="8"/>
        <v>784</v>
      </c>
      <c r="G32" s="10">
        <f t="shared" si="8"/>
        <v>2352</v>
      </c>
      <c r="H32" s="10">
        <f t="shared" si="8"/>
        <v>1472</v>
      </c>
      <c r="I32" s="10">
        <f t="shared" si="8"/>
        <v>356</v>
      </c>
      <c r="J32" s="54"/>
      <c r="K32" s="11"/>
      <c r="L32" s="54"/>
      <c r="M32" s="11"/>
      <c r="N32" s="54"/>
      <c r="O32" s="76">
        <f t="shared" si="0"/>
        <v>8437</v>
      </c>
    </row>
    <row r="33" spans="1:15" ht="21" customHeight="1">
      <c r="A33" s="122"/>
      <c r="B33" s="98" t="s">
        <v>48</v>
      </c>
      <c r="C33" s="9" t="s">
        <v>45</v>
      </c>
      <c r="D33" s="10">
        <v>2256</v>
      </c>
      <c r="E33" s="11">
        <v>3975</v>
      </c>
      <c r="F33" s="11">
        <v>1264</v>
      </c>
      <c r="G33" s="11">
        <v>4214</v>
      </c>
      <c r="H33" s="11">
        <v>3158</v>
      </c>
      <c r="I33" s="11">
        <v>672</v>
      </c>
      <c r="J33" s="31"/>
      <c r="K33" s="11"/>
      <c r="L33" s="54"/>
      <c r="M33" s="11"/>
      <c r="N33" s="54"/>
      <c r="O33" s="76">
        <f t="shared" si="0"/>
        <v>15539</v>
      </c>
    </row>
    <row r="34" spans="1:15" ht="21" customHeight="1">
      <c r="A34" s="122"/>
      <c r="B34" s="98"/>
      <c r="C34" s="9" t="s">
        <v>46</v>
      </c>
      <c r="D34" s="10">
        <v>20</v>
      </c>
      <c r="E34" s="11">
        <v>26</v>
      </c>
      <c r="F34" s="11">
        <v>10</v>
      </c>
      <c r="G34" s="11">
        <v>15</v>
      </c>
      <c r="H34" s="11">
        <v>10</v>
      </c>
      <c r="I34" s="11">
        <v>0</v>
      </c>
      <c r="J34" s="31"/>
      <c r="K34" s="11"/>
      <c r="L34" s="54"/>
      <c r="M34" s="11"/>
      <c r="N34" s="54"/>
      <c r="O34" s="76">
        <f t="shared" si="0"/>
        <v>81</v>
      </c>
    </row>
    <row r="35" spans="1:15" ht="21" customHeight="1">
      <c r="A35" s="122"/>
      <c r="B35" s="98"/>
      <c r="C35" s="9" t="s">
        <v>47</v>
      </c>
      <c r="D35" s="10">
        <f aca="true" t="shared" si="9" ref="D35:I35">SUM(D33:D34)</f>
        <v>2276</v>
      </c>
      <c r="E35" s="11">
        <f t="shared" si="9"/>
        <v>4001</v>
      </c>
      <c r="F35" s="11">
        <f t="shared" si="9"/>
        <v>1274</v>
      </c>
      <c r="G35" s="11">
        <f t="shared" si="9"/>
        <v>4229</v>
      </c>
      <c r="H35" s="11">
        <f t="shared" si="9"/>
        <v>3168</v>
      </c>
      <c r="I35" s="11">
        <f t="shared" si="9"/>
        <v>672</v>
      </c>
      <c r="J35" s="31"/>
      <c r="K35" s="11"/>
      <c r="L35" s="54"/>
      <c r="M35" s="11"/>
      <c r="N35" s="54"/>
      <c r="O35" s="76">
        <f t="shared" si="0"/>
        <v>15620</v>
      </c>
    </row>
    <row r="36" spans="1:15" ht="21" customHeight="1">
      <c r="A36" s="122"/>
      <c r="B36" s="98" t="s">
        <v>102</v>
      </c>
      <c r="C36" s="9" t="s">
        <v>45</v>
      </c>
      <c r="D36" s="10">
        <f aca="true" t="shared" si="10" ref="D36:I38">D30+D33</f>
        <v>3574</v>
      </c>
      <c r="E36" s="10">
        <f t="shared" si="10"/>
        <v>6121</v>
      </c>
      <c r="F36" s="10">
        <f t="shared" si="10"/>
        <v>2047</v>
      </c>
      <c r="G36" s="10">
        <f t="shared" si="10"/>
        <v>6565</v>
      </c>
      <c r="H36" s="10">
        <f t="shared" si="10"/>
        <v>4627</v>
      </c>
      <c r="I36" s="10">
        <f t="shared" si="10"/>
        <v>1028</v>
      </c>
      <c r="J36" s="54"/>
      <c r="K36" s="11"/>
      <c r="L36" s="54"/>
      <c r="M36" s="11"/>
      <c r="N36" s="54"/>
      <c r="O36" s="76">
        <f t="shared" si="0"/>
        <v>23962</v>
      </c>
    </row>
    <row r="37" spans="1:15" ht="21" customHeight="1">
      <c r="A37" s="122"/>
      <c r="B37" s="98"/>
      <c r="C37" s="9" t="s">
        <v>46</v>
      </c>
      <c r="D37" s="10">
        <f t="shared" si="10"/>
        <v>25</v>
      </c>
      <c r="E37" s="10">
        <f t="shared" si="10"/>
        <v>30</v>
      </c>
      <c r="F37" s="10">
        <f t="shared" si="10"/>
        <v>11</v>
      </c>
      <c r="G37" s="10">
        <f t="shared" si="10"/>
        <v>16</v>
      </c>
      <c r="H37" s="10">
        <f t="shared" si="10"/>
        <v>13</v>
      </c>
      <c r="I37" s="10">
        <f t="shared" si="10"/>
        <v>0</v>
      </c>
      <c r="J37" s="54"/>
      <c r="K37" s="11"/>
      <c r="L37" s="54"/>
      <c r="M37" s="11"/>
      <c r="N37" s="54"/>
      <c r="O37" s="76">
        <f t="shared" si="0"/>
        <v>95</v>
      </c>
    </row>
    <row r="38" spans="1:15" ht="21" customHeight="1" thickBot="1">
      <c r="A38" s="123"/>
      <c r="B38" s="99"/>
      <c r="C38" s="12" t="s">
        <v>47</v>
      </c>
      <c r="D38" s="10">
        <f t="shared" si="10"/>
        <v>3599</v>
      </c>
      <c r="E38" s="10">
        <f t="shared" si="10"/>
        <v>6151</v>
      </c>
      <c r="F38" s="10">
        <f t="shared" si="10"/>
        <v>2058</v>
      </c>
      <c r="G38" s="10">
        <f t="shared" si="10"/>
        <v>6581</v>
      </c>
      <c r="H38" s="10">
        <f t="shared" si="10"/>
        <v>4640</v>
      </c>
      <c r="I38" s="10">
        <f t="shared" si="10"/>
        <v>1028</v>
      </c>
      <c r="J38" s="54"/>
      <c r="K38" s="11"/>
      <c r="L38" s="54"/>
      <c r="M38" s="11"/>
      <c r="N38" s="54"/>
      <c r="O38" s="76">
        <f t="shared" si="0"/>
        <v>24057</v>
      </c>
    </row>
    <row r="39" spans="1:15" ht="21" customHeight="1">
      <c r="A39" s="112" t="s">
        <v>50</v>
      </c>
      <c r="B39" s="113"/>
      <c r="C39" s="6" t="s">
        <v>45</v>
      </c>
      <c r="D39" s="7">
        <v>170</v>
      </c>
      <c r="E39" s="8">
        <v>217</v>
      </c>
      <c r="F39" s="8">
        <v>85</v>
      </c>
      <c r="G39" s="8">
        <v>203</v>
      </c>
      <c r="H39" s="8">
        <v>149</v>
      </c>
      <c r="I39" s="8">
        <v>54</v>
      </c>
      <c r="J39" s="36"/>
      <c r="K39" s="8"/>
      <c r="L39" s="60"/>
      <c r="M39" s="8"/>
      <c r="N39" s="60"/>
      <c r="O39" s="81">
        <f t="shared" si="0"/>
        <v>878</v>
      </c>
    </row>
    <row r="40" spans="1:15" ht="21" customHeight="1">
      <c r="A40" s="114"/>
      <c r="B40" s="115"/>
      <c r="C40" s="9" t="s">
        <v>46</v>
      </c>
      <c r="D40" s="10">
        <v>48</v>
      </c>
      <c r="E40" s="11">
        <v>93</v>
      </c>
      <c r="F40" s="11">
        <v>71</v>
      </c>
      <c r="G40" s="11">
        <v>12</v>
      </c>
      <c r="H40" s="11">
        <v>42</v>
      </c>
      <c r="I40" s="11">
        <v>0</v>
      </c>
      <c r="J40" s="31"/>
      <c r="K40" s="11"/>
      <c r="L40" s="54"/>
      <c r="M40" s="11"/>
      <c r="N40" s="54"/>
      <c r="O40" s="76">
        <f t="shared" si="0"/>
        <v>266</v>
      </c>
    </row>
    <row r="41" spans="1:15" ht="21" customHeight="1" thickBot="1">
      <c r="A41" s="116"/>
      <c r="B41" s="117"/>
      <c r="C41" s="12" t="s">
        <v>47</v>
      </c>
      <c r="D41" s="13">
        <f aca="true" t="shared" si="11" ref="D41:I41">SUM(D39:D40)</f>
        <v>218</v>
      </c>
      <c r="E41" s="44">
        <f t="shared" si="11"/>
        <v>310</v>
      </c>
      <c r="F41" s="44">
        <f t="shared" si="11"/>
        <v>156</v>
      </c>
      <c r="G41" s="44">
        <f t="shared" si="11"/>
        <v>215</v>
      </c>
      <c r="H41" s="44">
        <f t="shared" si="11"/>
        <v>191</v>
      </c>
      <c r="I41" s="44">
        <f t="shared" si="11"/>
        <v>54</v>
      </c>
      <c r="J41" s="55"/>
      <c r="K41" s="44"/>
      <c r="L41" s="57"/>
      <c r="M41" s="44"/>
      <c r="N41" s="57"/>
      <c r="O41" s="76">
        <f t="shared" si="0"/>
        <v>1144</v>
      </c>
    </row>
    <row r="42" spans="1:15" ht="21" customHeight="1">
      <c r="A42" s="112" t="s">
        <v>51</v>
      </c>
      <c r="B42" s="113"/>
      <c r="C42" s="6" t="s">
        <v>45</v>
      </c>
      <c r="D42" s="7">
        <v>54</v>
      </c>
      <c r="E42" s="8">
        <v>68</v>
      </c>
      <c r="F42" s="8">
        <v>53</v>
      </c>
      <c r="G42" s="8">
        <v>59</v>
      </c>
      <c r="H42" s="8">
        <v>63</v>
      </c>
      <c r="I42" s="8">
        <v>46</v>
      </c>
      <c r="J42" s="36"/>
      <c r="K42" s="8"/>
      <c r="L42" s="60"/>
      <c r="M42" s="8"/>
      <c r="N42" s="60"/>
      <c r="O42" s="75">
        <f t="shared" si="0"/>
        <v>343</v>
      </c>
    </row>
    <row r="43" spans="1:15" ht="21" customHeight="1">
      <c r="A43" s="114"/>
      <c r="B43" s="115"/>
      <c r="C43" s="9" t="s">
        <v>46</v>
      </c>
      <c r="D43" s="10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31"/>
      <c r="K43" s="11"/>
      <c r="L43" s="54"/>
      <c r="M43" s="11"/>
      <c r="N43" s="54"/>
      <c r="O43" s="76">
        <f t="shared" si="0"/>
        <v>0</v>
      </c>
    </row>
    <row r="44" spans="1:15" ht="21" customHeight="1" thickBot="1">
      <c r="A44" s="116"/>
      <c r="B44" s="117"/>
      <c r="C44" s="12" t="s">
        <v>47</v>
      </c>
      <c r="D44" s="13">
        <f aca="true" t="shared" si="12" ref="D44:I44">SUM(D42:D43)</f>
        <v>54</v>
      </c>
      <c r="E44" s="13">
        <f t="shared" si="12"/>
        <v>68</v>
      </c>
      <c r="F44" s="13">
        <f t="shared" si="12"/>
        <v>53</v>
      </c>
      <c r="G44" s="13">
        <f t="shared" si="12"/>
        <v>59</v>
      </c>
      <c r="H44" s="13">
        <f t="shared" si="12"/>
        <v>63</v>
      </c>
      <c r="I44" s="13">
        <f t="shared" si="12"/>
        <v>46</v>
      </c>
      <c r="J44" s="57"/>
      <c r="K44" s="44"/>
      <c r="L44" s="57"/>
      <c r="M44" s="44"/>
      <c r="N44" s="57"/>
      <c r="O44" s="77">
        <f t="shared" si="0"/>
        <v>343</v>
      </c>
    </row>
    <row r="45" spans="1:15" ht="21" customHeight="1" thickBot="1">
      <c r="A45" s="118" t="s">
        <v>52</v>
      </c>
      <c r="B45" s="119"/>
      <c r="C45" s="120"/>
      <c r="D45" s="14">
        <f aca="true" t="shared" si="13" ref="D45:I45">SUM(D44+D41+D38+D29+D20)</f>
        <v>4857</v>
      </c>
      <c r="E45" s="15">
        <f t="shared" si="13"/>
        <v>8288</v>
      </c>
      <c r="F45" s="15">
        <f t="shared" si="13"/>
        <v>2984</v>
      </c>
      <c r="G45" s="15">
        <f t="shared" si="13"/>
        <v>8241</v>
      </c>
      <c r="H45" s="15">
        <f t="shared" si="13"/>
        <v>5914</v>
      </c>
      <c r="I45" s="15">
        <f t="shared" si="13"/>
        <v>1615</v>
      </c>
      <c r="J45" s="39"/>
      <c r="K45" s="15"/>
      <c r="L45" s="58"/>
      <c r="M45" s="15"/>
      <c r="N45" s="58"/>
      <c r="O45" s="78">
        <f t="shared" si="0"/>
        <v>31899</v>
      </c>
    </row>
    <row r="46" spans="1:15" ht="21" customHeight="1" thickBot="1">
      <c r="A46" s="118" t="s">
        <v>105</v>
      </c>
      <c r="B46" s="119"/>
      <c r="C46" s="120"/>
      <c r="D46" s="14">
        <v>85</v>
      </c>
      <c r="E46" s="15">
        <v>96</v>
      </c>
      <c r="F46" s="15">
        <v>26</v>
      </c>
      <c r="G46" s="15">
        <v>167</v>
      </c>
      <c r="H46" s="15">
        <v>76</v>
      </c>
      <c r="I46" s="15">
        <v>27</v>
      </c>
      <c r="J46" s="39"/>
      <c r="K46" s="15"/>
      <c r="L46" s="58"/>
      <c r="M46" s="15"/>
      <c r="N46" s="58"/>
      <c r="O46" s="77">
        <f t="shared" si="0"/>
        <v>477</v>
      </c>
    </row>
    <row r="47" spans="1:15" ht="21" customHeight="1" thickBot="1">
      <c r="A47" s="118" t="s">
        <v>53</v>
      </c>
      <c r="B47" s="119"/>
      <c r="C47" s="120"/>
      <c r="D47" s="14">
        <f aca="true" t="shared" si="14" ref="D47:I47">SUM(D45:D46)</f>
        <v>4942</v>
      </c>
      <c r="E47" s="15">
        <f t="shared" si="14"/>
        <v>8384</v>
      </c>
      <c r="F47" s="15">
        <f t="shared" si="14"/>
        <v>3010</v>
      </c>
      <c r="G47" s="15">
        <f t="shared" si="14"/>
        <v>8408</v>
      </c>
      <c r="H47" s="15">
        <f t="shared" si="14"/>
        <v>5990</v>
      </c>
      <c r="I47" s="15">
        <f t="shared" si="14"/>
        <v>1642</v>
      </c>
      <c r="J47" s="39"/>
      <c r="K47" s="15"/>
      <c r="L47" s="58"/>
      <c r="M47" s="15"/>
      <c r="N47" s="58"/>
      <c r="O47" s="78">
        <f t="shared" si="0"/>
        <v>32376</v>
      </c>
    </row>
    <row r="48" spans="1:15" ht="21" customHeight="1">
      <c r="A48" s="141" t="s">
        <v>106</v>
      </c>
      <c r="B48" s="137" t="s">
        <v>54</v>
      </c>
      <c r="C48" s="16" t="s">
        <v>55</v>
      </c>
      <c r="D48" s="17">
        <v>2193</v>
      </c>
      <c r="E48" s="18">
        <v>3818</v>
      </c>
      <c r="F48" s="18">
        <v>1210</v>
      </c>
      <c r="G48" s="18">
        <v>3795</v>
      </c>
      <c r="H48" s="18">
        <v>2869</v>
      </c>
      <c r="I48" s="18">
        <v>582</v>
      </c>
      <c r="J48" s="34"/>
      <c r="K48" s="18"/>
      <c r="L48" s="61"/>
      <c r="M48" s="18"/>
      <c r="N48" s="61"/>
      <c r="O48" s="91">
        <f t="shared" si="0"/>
        <v>14467</v>
      </c>
    </row>
    <row r="49" spans="1:15" ht="21" customHeight="1">
      <c r="A49" s="142"/>
      <c r="B49" s="115"/>
      <c r="C49" s="9" t="s">
        <v>56</v>
      </c>
      <c r="D49" s="10">
        <v>2439</v>
      </c>
      <c r="E49" s="11">
        <v>3378</v>
      </c>
      <c r="F49" s="11">
        <v>1753</v>
      </c>
      <c r="G49" s="11">
        <v>3710</v>
      </c>
      <c r="H49" s="11">
        <v>1362</v>
      </c>
      <c r="I49" s="11">
        <v>934</v>
      </c>
      <c r="J49" s="31"/>
      <c r="K49" s="11"/>
      <c r="L49" s="54"/>
      <c r="M49" s="11"/>
      <c r="N49" s="54"/>
      <c r="O49" s="91">
        <f t="shared" si="0"/>
        <v>13576</v>
      </c>
    </row>
    <row r="50" spans="1:15" ht="21" customHeight="1">
      <c r="A50" s="142"/>
      <c r="B50" s="115"/>
      <c r="C50" s="9" t="s">
        <v>47</v>
      </c>
      <c r="D50" s="10">
        <f aca="true" t="shared" si="15" ref="D50:I50">SUM(D48:D49)</f>
        <v>4632</v>
      </c>
      <c r="E50" s="10">
        <f t="shared" si="15"/>
        <v>7196</v>
      </c>
      <c r="F50" s="10">
        <f t="shared" si="15"/>
        <v>2963</v>
      </c>
      <c r="G50" s="10">
        <f t="shared" si="15"/>
        <v>7505</v>
      </c>
      <c r="H50" s="10">
        <f t="shared" si="15"/>
        <v>4231</v>
      </c>
      <c r="I50" s="10">
        <f t="shared" si="15"/>
        <v>1516</v>
      </c>
      <c r="J50" s="54"/>
      <c r="K50" s="11"/>
      <c r="L50" s="54"/>
      <c r="M50" s="11"/>
      <c r="N50" s="54"/>
      <c r="O50" s="91">
        <f t="shared" si="0"/>
        <v>28043</v>
      </c>
    </row>
    <row r="51" spans="1:15" ht="21" customHeight="1">
      <c r="A51" s="142"/>
      <c r="B51" s="108" t="s">
        <v>107</v>
      </c>
      <c r="C51" s="109"/>
      <c r="D51" s="10">
        <v>20</v>
      </c>
      <c r="E51" s="11">
        <v>28</v>
      </c>
      <c r="F51" s="11">
        <v>17</v>
      </c>
      <c r="G51" s="11">
        <v>25</v>
      </c>
      <c r="H51" s="11">
        <v>14</v>
      </c>
      <c r="I51" s="11">
        <v>5</v>
      </c>
      <c r="J51" s="31"/>
      <c r="K51" s="11"/>
      <c r="L51" s="54"/>
      <c r="M51" s="11"/>
      <c r="N51" s="54"/>
      <c r="O51" s="91">
        <f t="shared" si="0"/>
        <v>109</v>
      </c>
    </row>
    <row r="52" spans="1:15" ht="21" customHeight="1" thickBot="1">
      <c r="A52" s="143"/>
      <c r="B52" s="110" t="s">
        <v>108</v>
      </c>
      <c r="C52" s="111"/>
      <c r="D52" s="19">
        <v>124</v>
      </c>
      <c r="E52" s="20">
        <v>176</v>
      </c>
      <c r="F52" s="20">
        <v>61</v>
      </c>
      <c r="G52" s="20">
        <v>221</v>
      </c>
      <c r="H52" s="20">
        <v>97</v>
      </c>
      <c r="I52" s="20">
        <v>38</v>
      </c>
      <c r="J52" s="40"/>
      <c r="K52" s="20"/>
      <c r="L52" s="59"/>
      <c r="M52" s="20"/>
      <c r="N52" s="59"/>
      <c r="O52" s="77">
        <f t="shared" si="0"/>
        <v>717</v>
      </c>
    </row>
    <row r="53" spans="1:15" ht="21" customHeight="1" thickBot="1">
      <c r="A53" s="134" t="s">
        <v>67</v>
      </c>
      <c r="B53" s="135"/>
      <c r="C53" s="136"/>
      <c r="D53" s="14">
        <f aca="true" t="shared" si="16" ref="D53:I53">SUM(D50:D52)</f>
        <v>4776</v>
      </c>
      <c r="E53" s="14">
        <f t="shared" si="16"/>
        <v>7400</v>
      </c>
      <c r="F53" s="15">
        <f t="shared" si="16"/>
        <v>3041</v>
      </c>
      <c r="G53" s="15">
        <f t="shared" si="16"/>
        <v>7751</v>
      </c>
      <c r="H53" s="15">
        <f t="shared" si="16"/>
        <v>4342</v>
      </c>
      <c r="I53" s="15">
        <f t="shared" si="16"/>
        <v>1559</v>
      </c>
      <c r="J53" s="39"/>
      <c r="K53" s="15"/>
      <c r="L53" s="58"/>
      <c r="M53" s="15"/>
      <c r="N53" s="58"/>
      <c r="O53" s="78">
        <f t="shared" si="0"/>
        <v>28869</v>
      </c>
    </row>
    <row r="54" spans="1:15" ht="23.25" customHeight="1" thickBot="1">
      <c r="A54" s="128" t="s">
        <v>92</v>
      </c>
      <c r="B54" s="129"/>
      <c r="C54" s="130"/>
      <c r="D54" s="79">
        <f>SUM(D47+D53:D53)</f>
        <v>9718</v>
      </c>
      <c r="E54" s="80">
        <f>SUM(E47+E53)</f>
        <v>15784</v>
      </c>
      <c r="F54" s="80">
        <f>SUM(F47+F53)</f>
        <v>6051</v>
      </c>
      <c r="G54" s="80">
        <f>SUM(G47+G53)</f>
        <v>16159</v>
      </c>
      <c r="H54" s="80">
        <f>SUM(H53+H47)</f>
        <v>10332</v>
      </c>
      <c r="I54" s="80">
        <f>SUM(I47+I53:I53)</f>
        <v>3201</v>
      </c>
      <c r="J54" s="94"/>
      <c r="K54" s="80"/>
      <c r="L54" s="96"/>
      <c r="M54" s="80"/>
      <c r="N54" s="96"/>
      <c r="O54" s="78">
        <f t="shared" si="0"/>
        <v>61245</v>
      </c>
    </row>
  </sheetData>
  <sheetProtection/>
  <mergeCells count="40">
    <mergeCell ref="B9:B11"/>
    <mergeCell ref="B12:B14"/>
    <mergeCell ref="B15:B17"/>
    <mergeCell ref="B18:B20"/>
    <mergeCell ref="B33:B35"/>
    <mergeCell ref="B36:B38"/>
    <mergeCell ref="B21:B23"/>
    <mergeCell ref="B52:C52"/>
    <mergeCell ref="A42:B44"/>
    <mergeCell ref="A45:C45"/>
    <mergeCell ref="A46:C46"/>
    <mergeCell ref="B24:B26"/>
    <mergeCell ref="B27:B29"/>
    <mergeCell ref="B30:B32"/>
    <mergeCell ref="B51:C51"/>
    <mergeCell ref="A21:A29"/>
    <mergeCell ref="A30:A38"/>
    <mergeCell ref="H5:H8"/>
    <mergeCell ref="D5:D8"/>
    <mergeCell ref="L5:L8"/>
    <mergeCell ref="A5:C5"/>
    <mergeCell ref="A6:A8"/>
    <mergeCell ref="B6:B8"/>
    <mergeCell ref="C6:C8"/>
    <mergeCell ref="A54:C54"/>
    <mergeCell ref="E5:E8"/>
    <mergeCell ref="F5:F8"/>
    <mergeCell ref="G5:G8"/>
    <mergeCell ref="A53:C53"/>
    <mergeCell ref="A9:A20"/>
    <mergeCell ref="A39:B41"/>
    <mergeCell ref="B48:B50"/>
    <mergeCell ref="A48:A52"/>
    <mergeCell ref="A47:C47"/>
    <mergeCell ref="M5:M8"/>
    <mergeCell ref="I5:I8"/>
    <mergeCell ref="N5:N8"/>
    <mergeCell ref="O5:O8"/>
    <mergeCell ref="J5:J8"/>
    <mergeCell ref="K5:K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4"/>
  <sheetViews>
    <sheetView showZeros="0"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40</v>
      </c>
    </row>
    <row r="3" spans="1:15" ht="15" customHeight="1">
      <c r="A3" s="5"/>
      <c r="B3" s="5"/>
      <c r="C3" s="5"/>
      <c r="D3" s="5"/>
      <c r="E3" s="5"/>
      <c r="O3" s="23"/>
    </row>
    <row r="4" ht="15" customHeight="1" thickBot="1">
      <c r="O4" s="24"/>
    </row>
    <row r="5" spans="1:15" ht="48" customHeight="1">
      <c r="A5" s="144" t="s">
        <v>4</v>
      </c>
      <c r="B5" s="145"/>
      <c r="C5" s="146"/>
      <c r="D5" s="155" t="s">
        <v>57</v>
      </c>
      <c r="E5" s="151" t="s">
        <v>58</v>
      </c>
      <c r="F5" s="103" t="s">
        <v>59</v>
      </c>
      <c r="G5" s="103" t="s">
        <v>60</v>
      </c>
      <c r="H5" s="103" t="s">
        <v>61</v>
      </c>
      <c r="I5" s="103" t="s">
        <v>62</v>
      </c>
      <c r="J5" s="103" t="s">
        <v>63</v>
      </c>
      <c r="K5" s="103" t="s">
        <v>64</v>
      </c>
      <c r="L5" s="103"/>
      <c r="M5" s="103"/>
      <c r="N5" s="103"/>
      <c r="O5" s="148" t="s">
        <v>65</v>
      </c>
    </row>
    <row r="6" spans="1:15" ht="13.5">
      <c r="A6" s="142" t="s">
        <v>41</v>
      </c>
      <c r="B6" s="98" t="s">
        <v>42</v>
      </c>
      <c r="C6" s="106" t="s">
        <v>43</v>
      </c>
      <c r="D6" s="156"/>
      <c r="E6" s="152"/>
      <c r="F6" s="153"/>
      <c r="G6" s="153"/>
      <c r="H6" s="153"/>
      <c r="I6" s="153"/>
      <c r="J6" s="153"/>
      <c r="K6" s="153"/>
      <c r="L6" s="158"/>
      <c r="M6" s="158"/>
      <c r="N6" s="153"/>
      <c r="O6" s="149"/>
    </row>
    <row r="7" spans="1:15" ht="13.5">
      <c r="A7" s="142"/>
      <c r="B7" s="98"/>
      <c r="C7" s="106"/>
      <c r="D7" s="156"/>
      <c r="E7" s="152"/>
      <c r="F7" s="153"/>
      <c r="G7" s="153"/>
      <c r="H7" s="153"/>
      <c r="I7" s="153"/>
      <c r="J7" s="153"/>
      <c r="K7" s="153"/>
      <c r="L7" s="158"/>
      <c r="M7" s="158"/>
      <c r="N7" s="153"/>
      <c r="O7" s="149"/>
    </row>
    <row r="8" spans="1:15" ht="18.75" customHeight="1" thickBot="1">
      <c r="A8" s="147"/>
      <c r="B8" s="99"/>
      <c r="C8" s="107"/>
      <c r="D8" s="157"/>
      <c r="E8" s="152"/>
      <c r="F8" s="154"/>
      <c r="G8" s="154"/>
      <c r="H8" s="154"/>
      <c r="I8" s="154"/>
      <c r="J8" s="154"/>
      <c r="K8" s="154"/>
      <c r="L8" s="159"/>
      <c r="M8" s="159"/>
      <c r="N8" s="154"/>
      <c r="O8" s="150"/>
    </row>
    <row r="9" spans="1:15" ht="21" customHeight="1">
      <c r="A9" s="121" t="s">
        <v>19</v>
      </c>
      <c r="B9" s="97" t="s">
        <v>44</v>
      </c>
      <c r="C9" s="6" t="s">
        <v>45</v>
      </c>
      <c r="D9" s="25">
        <f>'東津軽郡'!O9</f>
        <v>603</v>
      </c>
      <c r="E9" s="8">
        <f>'西津軽郡'!O9</f>
        <v>570</v>
      </c>
      <c r="F9" s="27">
        <f>'中津軽郡'!O9</f>
        <v>46</v>
      </c>
      <c r="G9" s="27">
        <f>'南津軽郡'!O9</f>
        <v>568</v>
      </c>
      <c r="H9" s="28">
        <f>'北津軽郡'!O9</f>
        <v>1004</v>
      </c>
      <c r="I9" s="27">
        <f>'上北郡'!O9</f>
        <v>3172</v>
      </c>
      <c r="J9" s="27">
        <f>'下北郡'!O9</f>
        <v>454</v>
      </c>
      <c r="K9" s="27">
        <f>'三戸郡'!O9</f>
        <v>1762</v>
      </c>
      <c r="L9" s="27"/>
      <c r="M9" s="27"/>
      <c r="N9" s="29"/>
      <c r="O9" s="81">
        <f>SUM(D9:N9)</f>
        <v>8179</v>
      </c>
    </row>
    <row r="10" spans="1:15" ht="21" customHeight="1">
      <c r="A10" s="122"/>
      <c r="B10" s="98"/>
      <c r="C10" s="9" t="s">
        <v>46</v>
      </c>
      <c r="D10" s="30">
        <f>'東津軽郡'!O10</f>
        <v>49</v>
      </c>
      <c r="E10" s="11">
        <f>'西津軽郡'!O10</f>
        <v>55</v>
      </c>
      <c r="F10" s="11">
        <f>'中津軽郡'!O10</f>
        <v>3</v>
      </c>
      <c r="G10" s="11">
        <f>'南津軽郡'!O10</f>
        <v>181</v>
      </c>
      <c r="H10" s="11">
        <f>'北津軽郡'!O10</f>
        <v>223</v>
      </c>
      <c r="I10" s="11">
        <f>'上北郡'!O10</f>
        <v>670</v>
      </c>
      <c r="J10" s="11">
        <f>'下北郡'!O10</f>
        <v>71</v>
      </c>
      <c r="K10" s="11">
        <f>'三戸郡'!O10</f>
        <v>608</v>
      </c>
      <c r="L10" s="11"/>
      <c r="M10" s="11"/>
      <c r="N10" s="32"/>
      <c r="O10" s="76">
        <f>SUM(D10:N10)</f>
        <v>1860</v>
      </c>
    </row>
    <row r="11" spans="1:15" ht="21" customHeight="1">
      <c r="A11" s="122"/>
      <c r="B11" s="98"/>
      <c r="C11" s="9" t="s">
        <v>47</v>
      </c>
      <c r="D11" s="30">
        <f>'東津軽郡'!O11</f>
        <v>652</v>
      </c>
      <c r="E11" s="11">
        <f>'西津軽郡'!O11</f>
        <v>625</v>
      </c>
      <c r="F11" s="11">
        <f>'中津軽郡'!O11</f>
        <v>49</v>
      </c>
      <c r="G11" s="11">
        <f>'南津軽郡'!O11</f>
        <v>749</v>
      </c>
      <c r="H11" s="11">
        <f>'北津軽郡'!O11</f>
        <v>1227</v>
      </c>
      <c r="I11" s="11">
        <f>'上北郡'!O11</f>
        <v>3842</v>
      </c>
      <c r="J11" s="11">
        <f>'下北郡'!O11</f>
        <v>525</v>
      </c>
      <c r="K11" s="11">
        <f>'三戸郡'!O11</f>
        <v>2370</v>
      </c>
      <c r="L11" s="11"/>
      <c r="M11" s="11"/>
      <c r="N11" s="32"/>
      <c r="O11" s="76">
        <f>SUM(D11:K11)</f>
        <v>10039</v>
      </c>
    </row>
    <row r="12" spans="1:15" ht="21" customHeight="1">
      <c r="A12" s="122"/>
      <c r="B12" s="98" t="s">
        <v>48</v>
      </c>
      <c r="C12" s="9" t="s">
        <v>45</v>
      </c>
      <c r="D12" s="30">
        <f>'東津軽郡'!O12</f>
        <v>1351</v>
      </c>
      <c r="E12" s="11">
        <f>'西津軽郡'!O12</f>
        <v>896</v>
      </c>
      <c r="F12" s="11">
        <f>'中津軽郡'!O12</f>
        <v>135</v>
      </c>
      <c r="G12" s="11">
        <f>'南津軽郡'!O12</f>
        <v>1655</v>
      </c>
      <c r="H12" s="11">
        <f>'北津軽郡'!O12</f>
        <v>1993</v>
      </c>
      <c r="I12" s="11">
        <f>'上北郡'!O12</f>
        <v>5650</v>
      </c>
      <c r="J12" s="11">
        <f>'下北郡'!O12</f>
        <v>736</v>
      </c>
      <c r="K12" s="11">
        <f>'三戸郡'!O12</f>
        <v>3692</v>
      </c>
      <c r="L12" s="11"/>
      <c r="M12" s="11"/>
      <c r="N12" s="32"/>
      <c r="O12" s="76">
        <f>SUM(D12:N12)</f>
        <v>16108</v>
      </c>
    </row>
    <row r="13" spans="1:15" ht="21" customHeight="1">
      <c r="A13" s="122"/>
      <c r="B13" s="98"/>
      <c r="C13" s="9" t="s">
        <v>46</v>
      </c>
      <c r="D13" s="30">
        <f>'東津軽郡'!O13</f>
        <v>7</v>
      </c>
      <c r="E13" s="11">
        <f>'西津軽郡'!O13</f>
        <v>7</v>
      </c>
      <c r="F13" s="11">
        <f>'中津軽郡'!O13</f>
        <v>2</v>
      </c>
      <c r="G13" s="11">
        <f>'南津軽郡'!O13</f>
        <v>28</v>
      </c>
      <c r="H13" s="11">
        <f>'北津軽郡'!O13</f>
        <v>24</v>
      </c>
      <c r="I13" s="11">
        <f>'上北郡'!O13</f>
        <v>57</v>
      </c>
      <c r="J13" s="11">
        <f>'下北郡'!O13</f>
        <v>12</v>
      </c>
      <c r="K13" s="11">
        <f>'三戸郡'!O13</f>
        <v>40</v>
      </c>
      <c r="L13" s="11"/>
      <c r="M13" s="11"/>
      <c r="N13" s="32"/>
      <c r="O13" s="76">
        <f>SUM(D13:N13)</f>
        <v>177</v>
      </c>
    </row>
    <row r="14" spans="1:15" ht="21" customHeight="1">
      <c r="A14" s="122"/>
      <c r="B14" s="98"/>
      <c r="C14" s="9" t="s">
        <v>47</v>
      </c>
      <c r="D14" s="30">
        <f>'東津軽郡'!O14</f>
        <v>1358</v>
      </c>
      <c r="E14" s="11">
        <f>'西津軽郡'!O14</f>
        <v>903</v>
      </c>
      <c r="F14" s="11">
        <f>'中津軽郡'!O14</f>
        <v>137</v>
      </c>
      <c r="G14" s="11">
        <f>'南津軽郡'!O14</f>
        <v>1683</v>
      </c>
      <c r="H14" s="11">
        <f>'北津軽郡'!O14</f>
        <v>2017</v>
      </c>
      <c r="I14" s="11">
        <f>'上北郡'!O14</f>
        <v>5707</v>
      </c>
      <c r="J14" s="11">
        <f>'下北郡'!O14</f>
        <v>748</v>
      </c>
      <c r="K14" s="11">
        <f>'三戸郡'!O14</f>
        <v>3732</v>
      </c>
      <c r="L14" s="11"/>
      <c r="M14" s="11"/>
      <c r="N14" s="32"/>
      <c r="O14" s="76">
        <f>SUM(O12:O13)</f>
        <v>16285</v>
      </c>
    </row>
    <row r="15" spans="1:15" ht="21" customHeight="1">
      <c r="A15" s="122"/>
      <c r="B15" s="98" t="s">
        <v>49</v>
      </c>
      <c r="C15" s="9" t="s">
        <v>45</v>
      </c>
      <c r="D15" s="30">
        <f>'東津軽郡'!O15</f>
        <v>7</v>
      </c>
      <c r="E15" s="11">
        <f>'西津軽郡'!O15</f>
        <v>6</v>
      </c>
      <c r="F15" s="11">
        <f>'中津軽郡'!O15</f>
        <v>1</v>
      </c>
      <c r="G15" s="11">
        <f>'南津軽郡'!O15</f>
        <v>1</v>
      </c>
      <c r="H15" s="11">
        <f>'北津軽郡'!O15</f>
        <v>3</v>
      </c>
      <c r="I15" s="11">
        <f>'上北郡'!O15</f>
        <v>25</v>
      </c>
      <c r="J15" s="11">
        <f>'下北郡'!O15</f>
        <v>2</v>
      </c>
      <c r="K15" s="11">
        <f>'三戸郡'!O15</f>
        <v>7</v>
      </c>
      <c r="L15" s="11"/>
      <c r="M15" s="11"/>
      <c r="N15" s="32"/>
      <c r="O15" s="76">
        <f>SUM(D15:N15)</f>
        <v>52</v>
      </c>
    </row>
    <row r="16" spans="1:15" ht="21" customHeight="1">
      <c r="A16" s="122"/>
      <c r="B16" s="98"/>
      <c r="C16" s="9" t="s">
        <v>46</v>
      </c>
      <c r="D16" s="30">
        <f>'東津軽郡'!O16</f>
        <v>2</v>
      </c>
      <c r="E16" s="11">
        <f>'西津軽郡'!O16</f>
        <v>1</v>
      </c>
      <c r="F16" s="11">
        <f>'中津軽郡'!O16</f>
        <v>1</v>
      </c>
      <c r="G16" s="11">
        <f>'南津軽郡'!O16</f>
        <v>12</v>
      </c>
      <c r="H16" s="11">
        <f>'北津軽郡'!O16</f>
        <v>3</v>
      </c>
      <c r="I16" s="11">
        <f>'上北郡'!O16</f>
        <v>42</v>
      </c>
      <c r="J16" s="11">
        <f>'下北郡'!O16</f>
        <v>6</v>
      </c>
      <c r="K16" s="11">
        <f>'三戸郡'!O16</f>
        <v>26</v>
      </c>
      <c r="L16" s="11"/>
      <c r="M16" s="11"/>
      <c r="N16" s="32"/>
      <c r="O16" s="76">
        <f>SUM(D16:N16)</f>
        <v>93</v>
      </c>
    </row>
    <row r="17" spans="1:15" ht="21" customHeight="1">
      <c r="A17" s="122"/>
      <c r="B17" s="98"/>
      <c r="C17" s="9" t="s">
        <v>47</v>
      </c>
      <c r="D17" s="30">
        <f>'東津軽郡'!O17</f>
        <v>9</v>
      </c>
      <c r="E17" s="11">
        <f>'西津軽郡'!O17</f>
        <v>7</v>
      </c>
      <c r="F17" s="11">
        <f>'中津軽郡'!O17</f>
        <v>2</v>
      </c>
      <c r="G17" s="11">
        <f>'南津軽郡'!O17</f>
        <v>13</v>
      </c>
      <c r="H17" s="11">
        <f>'北津軽郡'!O17</f>
        <v>6</v>
      </c>
      <c r="I17" s="11">
        <f>'上北郡'!O17</f>
        <v>67</v>
      </c>
      <c r="J17" s="11">
        <f>'下北郡'!O17</f>
        <v>8</v>
      </c>
      <c r="K17" s="11">
        <f>'三戸郡'!O17</f>
        <v>33</v>
      </c>
      <c r="L17" s="11"/>
      <c r="M17" s="11"/>
      <c r="N17" s="32"/>
      <c r="O17" s="76">
        <f>SUM(O15:O16)</f>
        <v>145</v>
      </c>
    </row>
    <row r="18" spans="1:15" ht="21" customHeight="1">
      <c r="A18" s="122"/>
      <c r="B18" s="98" t="s">
        <v>26</v>
      </c>
      <c r="C18" s="9" t="s">
        <v>45</v>
      </c>
      <c r="D18" s="30">
        <f>'東津軽郡'!O18</f>
        <v>1961</v>
      </c>
      <c r="E18" s="11">
        <f>'西津軽郡'!O18</f>
        <v>1472</v>
      </c>
      <c r="F18" s="11">
        <f>'中津軽郡'!O18</f>
        <v>182</v>
      </c>
      <c r="G18" s="11">
        <f>'南津軽郡'!O18</f>
        <v>2224</v>
      </c>
      <c r="H18" s="11">
        <f>'北津軽郡'!O18</f>
        <v>3000</v>
      </c>
      <c r="I18" s="11">
        <f>'上北郡'!O18</f>
        <v>8847</v>
      </c>
      <c r="J18" s="11">
        <f>'下北郡'!O18</f>
        <v>1192</v>
      </c>
      <c r="K18" s="11">
        <f>'三戸郡'!O18</f>
        <v>5461</v>
      </c>
      <c r="L18" s="10"/>
      <c r="M18" s="10"/>
      <c r="N18" s="10">
        <f>N9+N12+N15</f>
        <v>0</v>
      </c>
      <c r="O18" s="76">
        <f>O9+O12+O15</f>
        <v>24339</v>
      </c>
    </row>
    <row r="19" spans="1:15" ht="21" customHeight="1">
      <c r="A19" s="122"/>
      <c r="B19" s="98"/>
      <c r="C19" s="9" t="s">
        <v>46</v>
      </c>
      <c r="D19" s="30">
        <f>'東津軽郡'!O19</f>
        <v>58</v>
      </c>
      <c r="E19" s="11">
        <f>'西津軽郡'!O19</f>
        <v>63</v>
      </c>
      <c r="F19" s="11">
        <f>'中津軽郡'!O19</f>
        <v>6</v>
      </c>
      <c r="G19" s="11">
        <f>'南津軽郡'!O19</f>
        <v>221</v>
      </c>
      <c r="H19" s="11">
        <f>'北津軽郡'!O19</f>
        <v>250</v>
      </c>
      <c r="I19" s="11">
        <f>'上北郡'!O19</f>
        <v>769</v>
      </c>
      <c r="J19" s="11">
        <f>'下北郡'!O19</f>
        <v>89</v>
      </c>
      <c r="K19" s="11">
        <f>'三戸郡'!O19</f>
        <v>674</v>
      </c>
      <c r="L19" s="10"/>
      <c r="M19" s="10"/>
      <c r="N19" s="10">
        <f>N10+N13+N16</f>
        <v>0</v>
      </c>
      <c r="O19" s="76">
        <f>O10+O13+O16</f>
        <v>2130</v>
      </c>
    </row>
    <row r="20" spans="1:15" ht="21" customHeight="1" thickBot="1">
      <c r="A20" s="123"/>
      <c r="B20" s="99"/>
      <c r="C20" s="12" t="s">
        <v>47</v>
      </c>
      <c r="D20" s="71">
        <f>'東津軽郡'!O20</f>
        <v>2019</v>
      </c>
      <c r="E20" s="44">
        <f>'西津軽郡'!O20</f>
        <v>1535</v>
      </c>
      <c r="F20" s="44">
        <f>'中津軽郡'!O20</f>
        <v>188</v>
      </c>
      <c r="G20" s="44">
        <f>'南津軽郡'!O20</f>
        <v>2445</v>
      </c>
      <c r="H20" s="44">
        <f>'北津軽郡'!O20</f>
        <v>3250</v>
      </c>
      <c r="I20" s="44">
        <f>'上北郡'!O20</f>
        <v>9616</v>
      </c>
      <c r="J20" s="44">
        <f>'下北郡'!O20</f>
        <v>1281</v>
      </c>
      <c r="K20" s="44">
        <f>'三戸郡'!O20</f>
        <v>6135</v>
      </c>
      <c r="L20" s="33"/>
      <c r="M20" s="33"/>
      <c r="N20" s="35"/>
      <c r="O20" s="82">
        <f>SUM(O18:O19)</f>
        <v>26469</v>
      </c>
    </row>
    <row r="21" spans="1:15" ht="21" customHeight="1">
      <c r="A21" s="121" t="s">
        <v>66</v>
      </c>
      <c r="B21" s="97" t="s">
        <v>44</v>
      </c>
      <c r="C21" s="6" t="s">
        <v>45</v>
      </c>
      <c r="D21" s="72">
        <f>'東津軽郡'!O21</f>
        <v>28</v>
      </c>
      <c r="E21" s="18">
        <f>'西津軽郡'!O21</f>
        <v>38</v>
      </c>
      <c r="F21" s="18">
        <f>'中津軽郡'!O21</f>
        <v>4</v>
      </c>
      <c r="G21" s="18">
        <f>'南津軽郡'!O21</f>
        <v>13</v>
      </c>
      <c r="H21" s="18">
        <f>'北津軽郡'!O21</f>
        <v>18</v>
      </c>
      <c r="I21" s="18">
        <f>'上北郡'!O21</f>
        <v>82</v>
      </c>
      <c r="J21" s="18">
        <f>'下北郡'!O21</f>
        <v>14</v>
      </c>
      <c r="K21" s="18">
        <f>'三戸郡'!O21</f>
        <v>27</v>
      </c>
      <c r="L21" s="27"/>
      <c r="M21" s="27"/>
      <c r="N21" s="29"/>
      <c r="O21" s="81">
        <f>SUM(D21:N21)</f>
        <v>224</v>
      </c>
    </row>
    <row r="22" spans="1:15" ht="21" customHeight="1">
      <c r="A22" s="122"/>
      <c r="B22" s="98"/>
      <c r="C22" s="9" t="s">
        <v>46</v>
      </c>
      <c r="D22" s="30">
        <f>'東津軽郡'!O22</f>
        <v>10</v>
      </c>
      <c r="E22" s="11">
        <f>'西津軽郡'!O22</f>
        <v>33</v>
      </c>
      <c r="F22" s="11">
        <f>'中津軽郡'!O22</f>
        <v>0</v>
      </c>
      <c r="G22" s="11">
        <f>'南津軽郡'!O22</f>
        <v>3</v>
      </c>
      <c r="H22" s="11">
        <f>'北津軽郡'!O22</f>
        <v>50</v>
      </c>
      <c r="I22" s="11">
        <f>'上北郡'!O22</f>
        <v>109</v>
      </c>
      <c r="J22" s="11">
        <f>'下北郡'!O22</f>
        <v>2</v>
      </c>
      <c r="K22" s="11">
        <f>'三戸郡'!O22</f>
        <v>61</v>
      </c>
      <c r="L22" s="11"/>
      <c r="M22" s="11"/>
      <c r="N22" s="32"/>
      <c r="O22" s="76">
        <f>SUM(D22:N22)</f>
        <v>268</v>
      </c>
    </row>
    <row r="23" spans="1:15" ht="21" customHeight="1">
      <c r="A23" s="122"/>
      <c r="B23" s="98"/>
      <c r="C23" s="9" t="s">
        <v>47</v>
      </c>
      <c r="D23" s="30">
        <f>'東津軽郡'!O23</f>
        <v>38</v>
      </c>
      <c r="E23" s="11">
        <f>'西津軽郡'!O23</f>
        <v>71</v>
      </c>
      <c r="F23" s="11">
        <f>'中津軽郡'!O23</f>
        <v>4</v>
      </c>
      <c r="G23" s="11">
        <f>'南津軽郡'!O23</f>
        <v>16</v>
      </c>
      <c r="H23" s="11">
        <f>'北津軽郡'!O23</f>
        <v>68</v>
      </c>
      <c r="I23" s="11">
        <f>'上北郡'!O23</f>
        <v>191</v>
      </c>
      <c r="J23" s="11">
        <f>'下北郡'!O23</f>
        <v>16</v>
      </c>
      <c r="K23" s="11">
        <f>'三戸郡'!O23</f>
        <v>88</v>
      </c>
      <c r="L23" s="11"/>
      <c r="M23" s="11"/>
      <c r="N23" s="32"/>
      <c r="O23" s="76">
        <f>SUM(O21:O22)</f>
        <v>492</v>
      </c>
    </row>
    <row r="24" spans="1:15" ht="21" customHeight="1">
      <c r="A24" s="122"/>
      <c r="B24" s="98" t="s">
        <v>48</v>
      </c>
      <c r="C24" s="9" t="s">
        <v>45</v>
      </c>
      <c r="D24" s="30">
        <f>'東津軽郡'!O24</f>
        <v>60</v>
      </c>
      <c r="E24" s="11">
        <f>'西津軽郡'!O24</f>
        <v>55</v>
      </c>
      <c r="F24" s="11">
        <f>'中津軽郡'!O24</f>
        <v>6</v>
      </c>
      <c r="G24" s="11">
        <f>'南津軽郡'!O24</f>
        <v>46</v>
      </c>
      <c r="H24" s="11">
        <f>'北津軽郡'!O24</f>
        <v>43</v>
      </c>
      <c r="I24" s="11">
        <f>'上北郡'!O24</f>
        <v>213</v>
      </c>
      <c r="J24" s="11">
        <f>'下北郡'!O24</f>
        <v>32</v>
      </c>
      <c r="K24" s="11">
        <f>'三戸郡'!O24</f>
        <v>114</v>
      </c>
      <c r="L24" s="11"/>
      <c r="M24" s="11"/>
      <c r="N24" s="32"/>
      <c r="O24" s="76">
        <f>SUM(D24:N24)</f>
        <v>569</v>
      </c>
    </row>
    <row r="25" spans="1:15" ht="21" customHeight="1">
      <c r="A25" s="122"/>
      <c r="B25" s="98"/>
      <c r="C25" s="9" t="s">
        <v>46</v>
      </c>
      <c r="D25" s="30">
        <f>'東津軽郡'!O25</f>
        <v>4</v>
      </c>
      <c r="E25" s="11">
        <f>'西津軽郡'!O25</f>
        <v>16</v>
      </c>
      <c r="F25" s="11">
        <f>'中津軽郡'!O25</f>
        <v>0</v>
      </c>
      <c r="G25" s="11">
        <f>'南津軽郡'!O25</f>
        <v>11</v>
      </c>
      <c r="H25" s="11">
        <f>'北津軽郡'!O25</f>
        <v>22</v>
      </c>
      <c r="I25" s="11">
        <f>'上北郡'!O25</f>
        <v>49</v>
      </c>
      <c r="J25" s="11">
        <f>'下北郡'!O25</f>
        <v>3</v>
      </c>
      <c r="K25" s="11">
        <f>'三戸郡'!O25</f>
        <v>18</v>
      </c>
      <c r="L25" s="11"/>
      <c r="M25" s="11"/>
      <c r="N25" s="32"/>
      <c r="O25" s="76">
        <f>SUM(D25:N25)</f>
        <v>123</v>
      </c>
    </row>
    <row r="26" spans="1:15" ht="21" customHeight="1">
      <c r="A26" s="122"/>
      <c r="B26" s="98"/>
      <c r="C26" s="9" t="s">
        <v>47</v>
      </c>
      <c r="D26" s="30">
        <f>'東津軽郡'!O26</f>
        <v>64</v>
      </c>
      <c r="E26" s="11">
        <f>'西津軽郡'!O26</f>
        <v>71</v>
      </c>
      <c r="F26" s="11">
        <f>'中津軽郡'!O26</f>
        <v>6</v>
      </c>
      <c r="G26" s="11">
        <f>'南津軽郡'!O26</f>
        <v>57</v>
      </c>
      <c r="H26" s="11">
        <f>'北津軽郡'!O26</f>
        <v>65</v>
      </c>
      <c r="I26" s="11">
        <f>'上北郡'!O26</f>
        <v>262</v>
      </c>
      <c r="J26" s="11">
        <f>'下北郡'!O26</f>
        <v>35</v>
      </c>
      <c r="K26" s="11">
        <f>'三戸郡'!O26</f>
        <v>132</v>
      </c>
      <c r="L26" s="11"/>
      <c r="M26" s="11"/>
      <c r="N26" s="32"/>
      <c r="O26" s="76">
        <f>SUM(O24:O25)</f>
        <v>692</v>
      </c>
    </row>
    <row r="27" spans="1:15" ht="21" customHeight="1">
      <c r="A27" s="122"/>
      <c r="B27" s="98" t="s">
        <v>26</v>
      </c>
      <c r="C27" s="9" t="s">
        <v>45</v>
      </c>
      <c r="D27" s="30">
        <f>'東津軽郡'!O27</f>
        <v>88</v>
      </c>
      <c r="E27" s="11">
        <f>'西津軽郡'!O27</f>
        <v>93</v>
      </c>
      <c r="F27" s="11">
        <f>'中津軽郡'!O27</f>
        <v>10</v>
      </c>
      <c r="G27" s="11">
        <f>'南津軽郡'!O27</f>
        <v>59</v>
      </c>
      <c r="H27" s="11">
        <f>'北津軽郡'!O27</f>
        <v>61</v>
      </c>
      <c r="I27" s="11">
        <f>'上北郡'!O27</f>
        <v>295</v>
      </c>
      <c r="J27" s="11">
        <f>'下北郡'!O27</f>
        <v>46</v>
      </c>
      <c r="K27" s="11">
        <f>'三戸郡'!O27</f>
        <v>141</v>
      </c>
      <c r="L27" s="10"/>
      <c r="M27" s="10"/>
      <c r="N27" s="10">
        <f>N21+N24</f>
        <v>0</v>
      </c>
      <c r="O27" s="76">
        <f>O21+O24</f>
        <v>793</v>
      </c>
    </row>
    <row r="28" spans="1:15" ht="21" customHeight="1">
      <c r="A28" s="122"/>
      <c r="B28" s="98"/>
      <c r="C28" s="9" t="s">
        <v>46</v>
      </c>
      <c r="D28" s="30">
        <f>'東津軽郡'!O28</f>
        <v>14</v>
      </c>
      <c r="E28" s="11">
        <f>'西津軽郡'!O28</f>
        <v>49</v>
      </c>
      <c r="F28" s="11">
        <f>'中津軽郡'!O28</f>
        <v>0</v>
      </c>
      <c r="G28" s="11">
        <f>'南津軽郡'!O28</f>
        <v>14</v>
      </c>
      <c r="H28" s="11">
        <f>'北津軽郡'!O28</f>
        <v>72</v>
      </c>
      <c r="I28" s="11">
        <f>'上北郡'!O28</f>
        <v>158</v>
      </c>
      <c r="J28" s="11">
        <f>'下北郡'!O28</f>
        <v>5</v>
      </c>
      <c r="K28" s="11">
        <f>'三戸郡'!O28</f>
        <v>79</v>
      </c>
      <c r="L28" s="10"/>
      <c r="M28" s="10"/>
      <c r="N28" s="10">
        <f>N22+N25</f>
        <v>0</v>
      </c>
      <c r="O28" s="76">
        <f>O22+O25</f>
        <v>391</v>
      </c>
    </row>
    <row r="29" spans="1:15" ht="21" customHeight="1" thickBot="1">
      <c r="A29" s="123"/>
      <c r="B29" s="99"/>
      <c r="C29" s="12" t="s">
        <v>47</v>
      </c>
      <c r="D29" s="71">
        <f>'東津軽郡'!O29</f>
        <v>102</v>
      </c>
      <c r="E29" s="44">
        <f>'西津軽郡'!O29</f>
        <v>142</v>
      </c>
      <c r="F29" s="44">
        <f>'中津軽郡'!O29</f>
        <v>10</v>
      </c>
      <c r="G29" s="44">
        <f>'南津軽郡'!O29</f>
        <v>73</v>
      </c>
      <c r="H29" s="44">
        <f>'北津軽郡'!O29</f>
        <v>133</v>
      </c>
      <c r="I29" s="44">
        <f>'上北郡'!O29</f>
        <v>453</v>
      </c>
      <c r="J29" s="44">
        <f>'下北郡'!O29</f>
        <v>51</v>
      </c>
      <c r="K29" s="44">
        <f>'三戸郡'!O29</f>
        <v>220</v>
      </c>
      <c r="L29" s="33"/>
      <c r="M29" s="33"/>
      <c r="N29" s="35"/>
      <c r="O29" s="82">
        <f>SUM(O27:O28)</f>
        <v>1184</v>
      </c>
    </row>
    <row r="30" spans="1:15" ht="21" customHeight="1">
      <c r="A30" s="121" t="s">
        <v>28</v>
      </c>
      <c r="B30" s="97" t="s">
        <v>44</v>
      </c>
      <c r="C30" s="6" t="s">
        <v>45</v>
      </c>
      <c r="D30" s="72">
        <f>'東津軽郡'!O30</f>
        <v>2745</v>
      </c>
      <c r="E30" s="18">
        <f>'西津軽郡'!O30</f>
        <v>2222</v>
      </c>
      <c r="F30" s="18">
        <f>'中津軽郡'!O30</f>
        <v>194</v>
      </c>
      <c r="G30" s="18">
        <f>'南津軽郡'!O30</f>
        <v>3509</v>
      </c>
      <c r="H30" s="18">
        <f>'北津軽郡'!O30</f>
        <v>4115</v>
      </c>
      <c r="I30" s="18">
        <f>'上北郡'!O30</f>
        <v>12321</v>
      </c>
      <c r="J30" s="18">
        <f>'下北郡'!O30</f>
        <v>2034</v>
      </c>
      <c r="K30" s="18">
        <f>'三戸郡'!O30</f>
        <v>8423</v>
      </c>
      <c r="L30" s="27"/>
      <c r="M30" s="27"/>
      <c r="N30" s="29"/>
      <c r="O30" s="81">
        <f>SUM(D30:N30)</f>
        <v>35563</v>
      </c>
    </row>
    <row r="31" spans="1:15" ht="21" customHeight="1">
      <c r="A31" s="122"/>
      <c r="B31" s="98"/>
      <c r="C31" s="9" t="s">
        <v>46</v>
      </c>
      <c r="D31" s="30">
        <f>'東津軽郡'!O31</f>
        <v>3</v>
      </c>
      <c r="E31" s="11">
        <f>'西津軽郡'!O31</f>
        <v>1</v>
      </c>
      <c r="F31" s="11">
        <f>'中津軽郡'!O31</f>
        <v>0</v>
      </c>
      <c r="G31" s="11">
        <f>'南津軽郡'!O31</f>
        <v>2</v>
      </c>
      <c r="H31" s="11">
        <f>'北津軽郡'!O31</f>
        <v>4</v>
      </c>
      <c r="I31" s="11">
        <f>'上北郡'!O31</f>
        <v>26</v>
      </c>
      <c r="J31" s="11">
        <f>'下北郡'!O31</f>
        <v>7</v>
      </c>
      <c r="K31" s="11">
        <f>'三戸郡'!O31</f>
        <v>14</v>
      </c>
      <c r="L31" s="11"/>
      <c r="M31" s="11"/>
      <c r="N31" s="32"/>
      <c r="O31" s="76">
        <f>SUM(D31:N31)</f>
        <v>57</v>
      </c>
    </row>
    <row r="32" spans="1:15" ht="21" customHeight="1">
      <c r="A32" s="122"/>
      <c r="B32" s="98"/>
      <c r="C32" s="9" t="s">
        <v>47</v>
      </c>
      <c r="D32" s="30">
        <f>'東津軽郡'!O32</f>
        <v>2748</v>
      </c>
      <c r="E32" s="11">
        <f>'西津軽郡'!O32</f>
        <v>2223</v>
      </c>
      <c r="F32" s="11">
        <f>'中津軽郡'!O32</f>
        <v>194</v>
      </c>
      <c r="G32" s="11">
        <f>'南津軽郡'!O32</f>
        <v>3511</v>
      </c>
      <c r="H32" s="11">
        <f>'北津軽郡'!O32</f>
        <v>4119</v>
      </c>
      <c r="I32" s="11">
        <f>'上北郡'!O32</f>
        <v>12347</v>
      </c>
      <c r="J32" s="11">
        <f>'下北郡'!O32</f>
        <v>2041</v>
      </c>
      <c r="K32" s="11">
        <f>'三戸郡'!O32</f>
        <v>8437</v>
      </c>
      <c r="L32" s="11"/>
      <c r="M32" s="11"/>
      <c r="N32" s="32"/>
      <c r="O32" s="76">
        <f>SUM(O30:O31)</f>
        <v>35620</v>
      </c>
    </row>
    <row r="33" spans="1:15" ht="21" customHeight="1">
      <c r="A33" s="122"/>
      <c r="B33" s="98" t="s">
        <v>48</v>
      </c>
      <c r="C33" s="9" t="s">
        <v>45</v>
      </c>
      <c r="D33" s="30">
        <f>'東津軽郡'!O33</f>
        <v>4829</v>
      </c>
      <c r="E33" s="11">
        <f>'西津軽郡'!O33</f>
        <v>4054</v>
      </c>
      <c r="F33" s="11">
        <f>'中津軽郡'!O33</f>
        <v>311</v>
      </c>
      <c r="G33" s="11">
        <f>'南津軽郡'!O33</f>
        <v>6650</v>
      </c>
      <c r="H33" s="11">
        <f>'北津軽郡'!O33</f>
        <v>7443</v>
      </c>
      <c r="I33" s="11">
        <f>'上北郡'!O33</f>
        <v>22344</v>
      </c>
      <c r="J33" s="11">
        <f>'下北郡'!O33</f>
        <v>3532</v>
      </c>
      <c r="K33" s="11">
        <f>'三戸郡'!O33</f>
        <v>15539</v>
      </c>
      <c r="L33" s="11"/>
      <c r="M33" s="11"/>
      <c r="N33" s="32"/>
      <c r="O33" s="76">
        <f>SUM(D33:N33)</f>
        <v>64702</v>
      </c>
    </row>
    <row r="34" spans="1:15" ht="21" customHeight="1">
      <c r="A34" s="122"/>
      <c r="B34" s="98"/>
      <c r="C34" s="9" t="s">
        <v>46</v>
      </c>
      <c r="D34" s="30">
        <f>'東津軽郡'!O34</f>
        <v>29</v>
      </c>
      <c r="E34" s="11">
        <f>'西津軽郡'!O34</f>
        <v>21</v>
      </c>
      <c r="F34" s="11">
        <f>'中津軽郡'!O34</f>
        <v>0</v>
      </c>
      <c r="G34" s="11">
        <f>'南津軽郡'!O34</f>
        <v>36</v>
      </c>
      <c r="H34" s="11">
        <f>'北津軽郡'!O34</f>
        <v>39</v>
      </c>
      <c r="I34" s="11">
        <f>'上北郡'!O34</f>
        <v>167</v>
      </c>
      <c r="J34" s="11">
        <f>'下北郡'!O34</f>
        <v>20</v>
      </c>
      <c r="K34" s="11">
        <f>'三戸郡'!O34</f>
        <v>81</v>
      </c>
      <c r="L34" s="11"/>
      <c r="M34" s="11"/>
      <c r="N34" s="32"/>
      <c r="O34" s="76">
        <f>SUM(D34:N34)</f>
        <v>393</v>
      </c>
    </row>
    <row r="35" spans="1:15" ht="21" customHeight="1">
      <c r="A35" s="122"/>
      <c r="B35" s="98"/>
      <c r="C35" s="9" t="s">
        <v>47</v>
      </c>
      <c r="D35" s="30">
        <f>'東津軽郡'!O35</f>
        <v>4858</v>
      </c>
      <c r="E35" s="11">
        <f>'西津軽郡'!O35</f>
        <v>4075</v>
      </c>
      <c r="F35" s="11">
        <f>'中津軽郡'!O35</f>
        <v>311</v>
      </c>
      <c r="G35" s="11">
        <f>'南津軽郡'!O35</f>
        <v>6686</v>
      </c>
      <c r="H35" s="11">
        <f>'北津軽郡'!O35</f>
        <v>7482</v>
      </c>
      <c r="I35" s="11">
        <f>'上北郡'!O35</f>
        <v>22511</v>
      </c>
      <c r="J35" s="11">
        <f>'下北郡'!O35</f>
        <v>3552</v>
      </c>
      <c r="K35" s="11">
        <f>'三戸郡'!O35</f>
        <v>15620</v>
      </c>
      <c r="L35" s="11"/>
      <c r="M35" s="11"/>
      <c r="N35" s="32"/>
      <c r="O35" s="76">
        <f>SUM(O33:O34)</f>
        <v>65095</v>
      </c>
    </row>
    <row r="36" spans="1:15" ht="21" customHeight="1">
      <c r="A36" s="122"/>
      <c r="B36" s="98" t="s">
        <v>26</v>
      </c>
      <c r="C36" s="9" t="s">
        <v>45</v>
      </c>
      <c r="D36" s="30">
        <f>'東津軽郡'!O36</f>
        <v>7574</v>
      </c>
      <c r="E36" s="11">
        <f>'西津軽郡'!O36</f>
        <v>6276</v>
      </c>
      <c r="F36" s="11">
        <f>'中津軽郡'!O36</f>
        <v>505</v>
      </c>
      <c r="G36" s="11">
        <f>'南津軽郡'!O36</f>
        <v>10159</v>
      </c>
      <c r="H36" s="11">
        <f>'北津軽郡'!O36</f>
        <v>11558</v>
      </c>
      <c r="I36" s="11">
        <f>'上北郡'!O36</f>
        <v>34665</v>
      </c>
      <c r="J36" s="11">
        <f>'下北郡'!O36</f>
        <v>5566</v>
      </c>
      <c r="K36" s="11">
        <f>'三戸郡'!O36</f>
        <v>23962</v>
      </c>
      <c r="L36" s="10"/>
      <c r="M36" s="10"/>
      <c r="N36" s="10">
        <f>N30+N33</f>
        <v>0</v>
      </c>
      <c r="O36" s="76">
        <f>O30+O33</f>
        <v>100265</v>
      </c>
    </row>
    <row r="37" spans="1:15" ht="21" customHeight="1">
      <c r="A37" s="122"/>
      <c r="B37" s="98"/>
      <c r="C37" s="9" t="s">
        <v>46</v>
      </c>
      <c r="D37" s="30">
        <f>'東津軽郡'!O37</f>
        <v>32</v>
      </c>
      <c r="E37" s="11">
        <f>'西津軽郡'!O37</f>
        <v>22</v>
      </c>
      <c r="F37" s="11">
        <f>'中津軽郡'!O37</f>
        <v>0</v>
      </c>
      <c r="G37" s="11">
        <f>'南津軽郡'!O37</f>
        <v>38</v>
      </c>
      <c r="H37" s="11">
        <f>'北津軽郡'!O37</f>
        <v>43</v>
      </c>
      <c r="I37" s="11">
        <f>'上北郡'!O37</f>
        <v>193</v>
      </c>
      <c r="J37" s="11">
        <f>'下北郡'!O37</f>
        <v>27</v>
      </c>
      <c r="K37" s="11">
        <f>'三戸郡'!O37</f>
        <v>95</v>
      </c>
      <c r="L37" s="10"/>
      <c r="M37" s="10"/>
      <c r="N37" s="10">
        <f>N31+N34</f>
        <v>0</v>
      </c>
      <c r="O37" s="76">
        <f>O31+O34</f>
        <v>450</v>
      </c>
    </row>
    <row r="38" spans="1:15" ht="21" customHeight="1" thickBot="1">
      <c r="A38" s="123"/>
      <c r="B38" s="99"/>
      <c r="C38" s="12" t="s">
        <v>47</v>
      </c>
      <c r="D38" s="71">
        <f>'東津軽郡'!O38</f>
        <v>7606</v>
      </c>
      <c r="E38" s="44">
        <f>'西津軽郡'!O38</f>
        <v>6298</v>
      </c>
      <c r="F38" s="44">
        <f>'中津軽郡'!O38</f>
        <v>505</v>
      </c>
      <c r="G38" s="44">
        <f>'南津軽郡'!O38</f>
        <v>10197</v>
      </c>
      <c r="H38" s="44">
        <f>'北津軽郡'!O38</f>
        <v>11601</v>
      </c>
      <c r="I38" s="44">
        <f>'上北郡'!O38</f>
        <v>34858</v>
      </c>
      <c r="J38" s="44">
        <f>'下北郡'!O38</f>
        <v>5593</v>
      </c>
      <c r="K38" s="44">
        <f>'三戸郡'!O38</f>
        <v>24057</v>
      </c>
      <c r="L38" s="33"/>
      <c r="M38" s="33"/>
      <c r="N38" s="35"/>
      <c r="O38" s="82">
        <f>SUM(O36:O37)</f>
        <v>100715</v>
      </c>
    </row>
    <row r="39" spans="1:15" ht="21" customHeight="1">
      <c r="A39" s="112" t="s">
        <v>50</v>
      </c>
      <c r="B39" s="113"/>
      <c r="C39" s="6" t="s">
        <v>45</v>
      </c>
      <c r="D39" s="72">
        <f>'東津軽郡'!O39</f>
        <v>387</v>
      </c>
      <c r="E39" s="18">
        <f>'西津軽郡'!O39</f>
        <v>345</v>
      </c>
      <c r="F39" s="18">
        <f>'中津軽郡'!O39</f>
        <v>31</v>
      </c>
      <c r="G39" s="18">
        <f>'南津軽郡'!O39</f>
        <v>414</v>
      </c>
      <c r="H39" s="18">
        <f>'北津軽郡'!O39</f>
        <v>502</v>
      </c>
      <c r="I39" s="18">
        <f>'上北郡'!O39</f>
        <v>1353</v>
      </c>
      <c r="J39" s="18">
        <f>'下北郡'!O39</f>
        <v>327</v>
      </c>
      <c r="K39" s="18">
        <f>'三戸郡'!O39</f>
        <v>878</v>
      </c>
      <c r="L39" s="27"/>
      <c r="M39" s="27"/>
      <c r="N39" s="29"/>
      <c r="O39" s="81">
        <f>SUM(D39:N39)</f>
        <v>4237</v>
      </c>
    </row>
    <row r="40" spans="1:15" ht="21" customHeight="1">
      <c r="A40" s="114"/>
      <c r="B40" s="115"/>
      <c r="C40" s="9" t="s">
        <v>46</v>
      </c>
      <c r="D40" s="30">
        <f>'東津軽郡'!O40</f>
        <v>28</v>
      </c>
      <c r="E40" s="11">
        <f>'西津軽郡'!O40</f>
        <v>61</v>
      </c>
      <c r="F40" s="11">
        <f>'中津軽郡'!O40</f>
        <v>0</v>
      </c>
      <c r="G40" s="11">
        <f>'南津軽郡'!O40</f>
        <v>60</v>
      </c>
      <c r="H40" s="11">
        <f>'北津軽郡'!O40</f>
        <v>105</v>
      </c>
      <c r="I40" s="11">
        <f>'上北郡'!O40</f>
        <v>301</v>
      </c>
      <c r="J40" s="11">
        <f>'下北郡'!O40</f>
        <v>20</v>
      </c>
      <c r="K40" s="11">
        <f>'三戸郡'!O40</f>
        <v>266</v>
      </c>
      <c r="L40" s="11"/>
      <c r="M40" s="11"/>
      <c r="N40" s="32"/>
      <c r="O40" s="76">
        <f>SUM(D40:N40)</f>
        <v>841</v>
      </c>
    </row>
    <row r="41" spans="1:15" ht="21" customHeight="1" thickBot="1">
      <c r="A41" s="116"/>
      <c r="B41" s="117"/>
      <c r="C41" s="12" t="s">
        <v>47</v>
      </c>
      <c r="D41" s="71">
        <f>'東津軽郡'!O41</f>
        <v>415</v>
      </c>
      <c r="E41" s="44">
        <f>'西津軽郡'!O41</f>
        <v>406</v>
      </c>
      <c r="F41" s="20">
        <f>'中津軽郡'!O41</f>
        <v>31</v>
      </c>
      <c r="G41" s="44">
        <f>'南津軽郡'!O41</f>
        <v>474</v>
      </c>
      <c r="H41" s="44">
        <f>'北津軽郡'!O41</f>
        <v>607</v>
      </c>
      <c r="I41" s="44">
        <f>'上北郡'!O41</f>
        <v>1654</v>
      </c>
      <c r="J41" s="44">
        <f>'下北郡'!O41</f>
        <v>347</v>
      </c>
      <c r="K41" s="44">
        <f>'三戸郡'!O41</f>
        <v>1144</v>
      </c>
      <c r="L41" s="33"/>
      <c r="M41" s="33"/>
      <c r="N41" s="35"/>
      <c r="O41" s="82">
        <f>SUM(O39:O40)</f>
        <v>5078</v>
      </c>
    </row>
    <row r="42" spans="1:15" ht="21" customHeight="1">
      <c r="A42" s="112" t="s">
        <v>51</v>
      </c>
      <c r="B42" s="113"/>
      <c r="C42" s="6" t="s">
        <v>45</v>
      </c>
      <c r="D42" s="72">
        <f>'東津軽郡'!O42</f>
        <v>175</v>
      </c>
      <c r="E42" s="18">
        <f>'西津軽郡'!O42</f>
        <v>162</v>
      </c>
      <c r="F42" s="8">
        <f>'中津軽郡'!O42</f>
        <v>26</v>
      </c>
      <c r="G42" s="18">
        <f>'南津軽郡'!O42</f>
        <v>164</v>
      </c>
      <c r="H42" s="18">
        <f>'北津軽郡'!O42</f>
        <v>256</v>
      </c>
      <c r="I42" s="18">
        <f>'上北郡'!O42</f>
        <v>764</v>
      </c>
      <c r="J42" s="18">
        <f>'下北郡'!O42</f>
        <v>102</v>
      </c>
      <c r="K42" s="18">
        <f>'三戸郡'!O42</f>
        <v>343</v>
      </c>
      <c r="L42" s="27"/>
      <c r="M42" s="27"/>
      <c r="N42" s="29"/>
      <c r="O42" s="81">
        <f>SUM(D42:N42)</f>
        <v>1992</v>
      </c>
    </row>
    <row r="43" spans="1:15" ht="21" customHeight="1">
      <c r="A43" s="114"/>
      <c r="B43" s="115"/>
      <c r="C43" s="9" t="s">
        <v>46</v>
      </c>
      <c r="D43" s="30">
        <f>'東津軽郡'!O43</f>
        <v>0</v>
      </c>
      <c r="E43" s="11">
        <f>'西津軽郡'!O43</f>
        <v>0</v>
      </c>
      <c r="F43" s="11">
        <f>'中津軽郡'!O43</f>
        <v>0</v>
      </c>
      <c r="G43" s="11">
        <f>'南津軽郡'!O43</f>
        <v>0</v>
      </c>
      <c r="H43" s="11">
        <f>'北津軽郡'!O43</f>
        <v>0</v>
      </c>
      <c r="I43" s="11">
        <f>'上北郡'!O43</f>
        <v>9</v>
      </c>
      <c r="J43" s="11">
        <f>'下北郡'!O43</f>
        <v>0</v>
      </c>
      <c r="K43" s="11">
        <f>'三戸郡'!O43</f>
        <v>0</v>
      </c>
      <c r="L43" s="11"/>
      <c r="M43" s="11"/>
      <c r="N43" s="32"/>
      <c r="O43" s="76">
        <f>SUM(D43:N43)</f>
        <v>9</v>
      </c>
    </row>
    <row r="44" spans="1:15" ht="21" customHeight="1" thickBot="1">
      <c r="A44" s="116"/>
      <c r="B44" s="117"/>
      <c r="C44" s="12" t="s">
        <v>47</v>
      </c>
      <c r="D44" s="71">
        <f>'東津軽郡'!O44</f>
        <v>175</v>
      </c>
      <c r="E44" s="44">
        <f>'西津軽郡'!O44</f>
        <v>162</v>
      </c>
      <c r="F44" s="44">
        <f>'中津軽郡'!O44</f>
        <v>26</v>
      </c>
      <c r="G44" s="20">
        <f>'南津軽郡'!O44</f>
        <v>164</v>
      </c>
      <c r="H44" s="20">
        <f>'北津軽郡'!O44</f>
        <v>256</v>
      </c>
      <c r="I44" s="20">
        <f>'上北郡'!O44</f>
        <v>773</v>
      </c>
      <c r="J44" s="20">
        <f>'下北郡'!O44</f>
        <v>102</v>
      </c>
      <c r="K44" s="20">
        <f>'三戸郡'!O44</f>
        <v>343</v>
      </c>
      <c r="L44" s="33"/>
      <c r="M44" s="33"/>
      <c r="N44" s="35"/>
      <c r="O44" s="82">
        <f>SUM(O42:O43)</f>
        <v>2001</v>
      </c>
    </row>
    <row r="45" spans="1:15" ht="21" customHeight="1" thickBot="1">
      <c r="A45" s="118" t="s">
        <v>52</v>
      </c>
      <c r="B45" s="119"/>
      <c r="C45" s="120"/>
      <c r="D45" s="38">
        <f>'東津軽郡'!O45</f>
        <v>10317</v>
      </c>
      <c r="E45" s="33">
        <f>'西津軽郡'!O45</f>
        <v>8543</v>
      </c>
      <c r="F45" s="33">
        <f>'中津軽郡'!O45</f>
        <v>760</v>
      </c>
      <c r="G45" s="15">
        <f>'南津軽郡'!O45</f>
        <v>13353</v>
      </c>
      <c r="H45" s="15">
        <f>'北津軽郡'!O45</f>
        <v>15847</v>
      </c>
      <c r="I45" s="15">
        <f>'上北郡'!O45</f>
        <v>47354</v>
      </c>
      <c r="J45" s="15">
        <f>'下北郡'!O45</f>
        <v>7374</v>
      </c>
      <c r="K45" s="15">
        <f>'三戸郡'!O45</f>
        <v>31899</v>
      </c>
      <c r="L45" s="27"/>
      <c r="M45" s="27"/>
      <c r="N45" s="37"/>
      <c r="O45" s="78">
        <f>SUM(D45:N45)</f>
        <v>135447</v>
      </c>
    </row>
    <row r="46" spans="1:15" ht="21" customHeight="1" thickBot="1">
      <c r="A46" s="118" t="s">
        <v>32</v>
      </c>
      <c r="B46" s="119"/>
      <c r="C46" s="120"/>
      <c r="D46" s="38">
        <f>'東津軽郡'!O46</f>
        <v>120</v>
      </c>
      <c r="E46" s="15">
        <f>'西津軽郡'!O46</f>
        <v>70</v>
      </c>
      <c r="F46" s="15">
        <f>'中津軽郡'!O46</f>
        <v>3</v>
      </c>
      <c r="G46" s="15">
        <f>'南津軽郡'!O46</f>
        <v>220</v>
      </c>
      <c r="H46" s="15">
        <f>'北津軽郡'!O46</f>
        <v>235</v>
      </c>
      <c r="I46" s="15">
        <f>'上北郡'!O46</f>
        <v>779</v>
      </c>
      <c r="J46" s="15">
        <f>'下北郡'!O46</f>
        <v>79</v>
      </c>
      <c r="K46" s="15">
        <f>'三戸郡'!O46</f>
        <v>477</v>
      </c>
      <c r="L46" s="27"/>
      <c r="M46" s="27"/>
      <c r="N46" s="37"/>
      <c r="O46" s="78">
        <f>SUM(D46:N46)</f>
        <v>1983</v>
      </c>
    </row>
    <row r="47" spans="1:15" ht="21" customHeight="1" thickBot="1">
      <c r="A47" s="118" t="s">
        <v>53</v>
      </c>
      <c r="B47" s="119"/>
      <c r="C47" s="120"/>
      <c r="D47" s="38">
        <f>'東津軽郡'!O47</f>
        <v>10437</v>
      </c>
      <c r="E47" s="15">
        <f>'西津軽郡'!O47</f>
        <v>8613</v>
      </c>
      <c r="F47" s="15">
        <f>'中津軽郡'!O47</f>
        <v>763</v>
      </c>
      <c r="G47" s="15">
        <f>'南津軽郡'!O47</f>
        <v>13573</v>
      </c>
      <c r="H47" s="15">
        <f>'北津軽郡'!O47</f>
        <v>16082</v>
      </c>
      <c r="I47" s="15">
        <f>'上北郡'!O47</f>
        <v>48133</v>
      </c>
      <c r="J47" s="15">
        <f>'下北郡'!O47</f>
        <v>7453</v>
      </c>
      <c r="K47" s="15">
        <f>'三戸郡'!O47</f>
        <v>32376</v>
      </c>
      <c r="L47" s="27"/>
      <c r="M47" s="27"/>
      <c r="N47" s="37"/>
      <c r="O47" s="78">
        <f>SUM(D47:N47)</f>
        <v>137430</v>
      </c>
    </row>
    <row r="48" spans="1:15" ht="21" customHeight="1">
      <c r="A48" s="160" t="s">
        <v>34</v>
      </c>
      <c r="B48" s="113" t="s">
        <v>54</v>
      </c>
      <c r="C48" s="6" t="s">
        <v>55</v>
      </c>
      <c r="D48" s="72">
        <f>'東津軽郡'!O48</f>
        <v>4160</v>
      </c>
      <c r="E48" s="18">
        <f>'西津軽郡'!O48</f>
        <v>3893</v>
      </c>
      <c r="F48" s="18">
        <f>'中津軽郡'!O48</f>
        <v>292</v>
      </c>
      <c r="G48" s="18">
        <f>'南津軽郡'!O48</f>
        <v>7081</v>
      </c>
      <c r="H48" s="18">
        <f>'北津軽郡'!O48</f>
        <v>8609</v>
      </c>
      <c r="I48" s="18">
        <f>'上北郡'!O48</f>
        <v>17388</v>
      </c>
      <c r="J48" s="18">
        <f>'下北郡'!O48</f>
        <v>2441</v>
      </c>
      <c r="K48" s="18">
        <f>'三戸郡'!O48</f>
        <v>14467</v>
      </c>
      <c r="L48" s="27"/>
      <c r="M48" s="27"/>
      <c r="N48" s="29"/>
      <c r="O48" s="81">
        <f>SUM(D48:N48)</f>
        <v>58331</v>
      </c>
    </row>
    <row r="49" spans="1:15" ht="21" customHeight="1">
      <c r="A49" s="142"/>
      <c r="B49" s="115"/>
      <c r="C49" s="9" t="s">
        <v>56</v>
      </c>
      <c r="D49" s="30">
        <f>'東津軽郡'!O49</f>
        <v>3240</v>
      </c>
      <c r="E49" s="11">
        <f>'西津軽郡'!O49</f>
        <v>3667</v>
      </c>
      <c r="F49" s="11">
        <f>'中津軽郡'!O49</f>
        <v>315</v>
      </c>
      <c r="G49" s="11">
        <f>'南津軽郡'!O49</f>
        <v>4917</v>
      </c>
      <c r="H49" s="11">
        <f>'北津軽郡'!O49</f>
        <v>7619</v>
      </c>
      <c r="I49" s="11">
        <f>'上北郡'!O49</f>
        <v>12954</v>
      </c>
      <c r="J49" s="11">
        <f>'下北郡'!O49</f>
        <v>2345</v>
      </c>
      <c r="K49" s="11">
        <f>'三戸郡'!O49</f>
        <v>13576</v>
      </c>
      <c r="L49" s="11"/>
      <c r="M49" s="11"/>
      <c r="N49" s="32"/>
      <c r="O49" s="76">
        <f>SUM(D49:N49)</f>
        <v>48633</v>
      </c>
    </row>
    <row r="50" spans="1:15" ht="21" customHeight="1">
      <c r="A50" s="142"/>
      <c r="B50" s="115"/>
      <c r="C50" s="9" t="s">
        <v>47</v>
      </c>
      <c r="D50" s="30">
        <f>'東津軽郡'!O50</f>
        <v>7400</v>
      </c>
      <c r="E50" s="11">
        <f>'西津軽郡'!O50</f>
        <v>7560</v>
      </c>
      <c r="F50" s="11">
        <f>'中津軽郡'!O50</f>
        <v>607</v>
      </c>
      <c r="G50" s="11">
        <f>'南津軽郡'!O50</f>
        <v>11998</v>
      </c>
      <c r="H50" s="11">
        <f>'北津軽郡'!O50</f>
        <v>16228</v>
      </c>
      <c r="I50" s="11">
        <f>'上北郡'!O50</f>
        <v>30342</v>
      </c>
      <c r="J50" s="11">
        <f>'下北郡'!O50</f>
        <v>4786</v>
      </c>
      <c r="K50" s="11">
        <f>'三戸郡'!O50</f>
        <v>28043</v>
      </c>
      <c r="L50" s="11"/>
      <c r="M50" s="11"/>
      <c r="N50" s="32"/>
      <c r="O50" s="76">
        <f>SUM(O48:O49)</f>
        <v>106964</v>
      </c>
    </row>
    <row r="51" spans="1:15" ht="21" customHeight="1">
      <c r="A51" s="142"/>
      <c r="B51" s="108" t="s">
        <v>38</v>
      </c>
      <c r="C51" s="109"/>
      <c r="D51" s="30">
        <f>'東津軽郡'!O51</f>
        <v>47</v>
      </c>
      <c r="E51" s="11">
        <f>'西津軽郡'!O51</f>
        <v>64</v>
      </c>
      <c r="F51" s="11">
        <f>'中津軽郡'!O51</f>
        <v>3</v>
      </c>
      <c r="G51" s="11">
        <f>'南津軽郡'!O51</f>
        <v>45</v>
      </c>
      <c r="H51" s="11">
        <f>'北津軽郡'!O51</f>
        <v>68</v>
      </c>
      <c r="I51" s="11">
        <f>'上北郡'!O51</f>
        <v>151</v>
      </c>
      <c r="J51" s="11">
        <f>'下北郡'!O51</f>
        <v>17</v>
      </c>
      <c r="K51" s="11">
        <f>'三戸郡'!O51</f>
        <v>109</v>
      </c>
      <c r="L51" s="11"/>
      <c r="M51" s="11"/>
      <c r="N51" s="32"/>
      <c r="O51" s="76">
        <f>SUM(D51:N51)</f>
        <v>504</v>
      </c>
    </row>
    <row r="52" spans="1:15" ht="21" customHeight="1" thickBot="1">
      <c r="A52" s="147"/>
      <c r="B52" s="161" t="s">
        <v>39</v>
      </c>
      <c r="C52" s="162"/>
      <c r="D52" s="71">
        <f>'東津軽郡'!O52</f>
        <v>277</v>
      </c>
      <c r="E52" s="20">
        <f>'西津軽郡'!O52</f>
        <v>204</v>
      </c>
      <c r="F52" s="20">
        <f>'中津軽郡'!O52</f>
        <v>29</v>
      </c>
      <c r="G52" s="20">
        <f>'南津軽郡'!O52</f>
        <v>299</v>
      </c>
      <c r="H52" s="20">
        <f>'北津軽郡'!O52</f>
        <v>397</v>
      </c>
      <c r="I52" s="20">
        <f>'上北郡'!O52</f>
        <v>1017</v>
      </c>
      <c r="J52" s="20">
        <f>'下北郡'!O52</f>
        <v>119</v>
      </c>
      <c r="K52" s="20">
        <f>'三戸郡'!O52</f>
        <v>717</v>
      </c>
      <c r="L52" s="33"/>
      <c r="M52" s="33"/>
      <c r="N52" s="35"/>
      <c r="O52" s="82">
        <f>SUM(D52:N52)</f>
        <v>3059</v>
      </c>
    </row>
    <row r="53" spans="1:15" ht="21" customHeight="1" thickBot="1">
      <c r="A53" s="134" t="s">
        <v>67</v>
      </c>
      <c r="B53" s="135"/>
      <c r="C53" s="136"/>
      <c r="D53" s="71">
        <f>'東津軽郡'!O53</f>
        <v>7724</v>
      </c>
      <c r="E53" s="15">
        <f>'西津軽郡'!O53</f>
        <v>7828</v>
      </c>
      <c r="F53" s="15">
        <f>'中津軽郡'!O53</f>
        <v>639</v>
      </c>
      <c r="G53" s="15">
        <f>'南津軽郡'!O53</f>
        <v>12342</v>
      </c>
      <c r="H53" s="15">
        <f>'北津軽郡'!O53</f>
        <v>16693</v>
      </c>
      <c r="I53" s="15">
        <f>'上北郡'!O53</f>
        <v>31510</v>
      </c>
      <c r="J53" s="15">
        <f>'下北郡'!O53</f>
        <v>4922</v>
      </c>
      <c r="K53" s="15">
        <f>'三戸郡'!O53</f>
        <v>28869</v>
      </c>
      <c r="L53" s="27"/>
      <c r="M53" s="27"/>
      <c r="N53" s="37"/>
      <c r="O53" s="78">
        <f>SUM(O50:O52)</f>
        <v>110527</v>
      </c>
    </row>
    <row r="54" spans="1:15" ht="23.25" customHeight="1" thickBot="1">
      <c r="A54" s="128" t="s">
        <v>92</v>
      </c>
      <c r="B54" s="129"/>
      <c r="C54" s="130"/>
      <c r="D54" s="83">
        <f>'東津軽郡'!O54</f>
        <v>18161</v>
      </c>
      <c r="E54" s="84">
        <f>'西津軽郡'!O54</f>
        <v>16441</v>
      </c>
      <c r="F54" s="84">
        <f>'中津軽郡'!O54</f>
        <v>1402</v>
      </c>
      <c r="G54" s="84">
        <f>'南津軽郡'!O54</f>
        <v>25915</v>
      </c>
      <c r="H54" s="84">
        <f>'北津軽郡'!O54</f>
        <v>32775</v>
      </c>
      <c r="I54" s="84">
        <f>'上北郡'!O54</f>
        <v>79643</v>
      </c>
      <c r="J54" s="84">
        <f>'下北郡'!O54</f>
        <v>12375</v>
      </c>
      <c r="K54" s="84">
        <f>'三戸郡'!O54</f>
        <v>61245</v>
      </c>
      <c r="L54" s="80"/>
      <c r="M54" s="80"/>
      <c r="N54" s="85"/>
      <c r="O54" s="78">
        <f>SUM(D54:N54)</f>
        <v>247957</v>
      </c>
    </row>
  </sheetData>
  <sheetProtection/>
  <mergeCells count="40"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B9:B11"/>
    <mergeCell ref="B12:B14"/>
    <mergeCell ref="B15:B17"/>
    <mergeCell ref="B18:B20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A45:C45"/>
    <mergeCell ref="N5:N8"/>
    <mergeCell ref="A5:C5"/>
    <mergeCell ref="A6:A8"/>
    <mergeCell ref="B6:B8"/>
    <mergeCell ref="C6:C8"/>
    <mergeCell ref="L5:L8"/>
    <mergeCell ref="M5:M8"/>
    <mergeCell ref="O5:O8"/>
    <mergeCell ref="A54:C54"/>
    <mergeCell ref="E5:E8"/>
    <mergeCell ref="F5:F8"/>
    <mergeCell ref="G5:G8"/>
    <mergeCell ref="H5:H8"/>
    <mergeCell ref="I5:I8"/>
    <mergeCell ref="D5:D8"/>
    <mergeCell ref="J5:J8"/>
    <mergeCell ref="K5:K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4"/>
  <sheetViews>
    <sheetView showZeros="0"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68</v>
      </c>
    </row>
    <row r="3" spans="1:15" ht="15" customHeight="1">
      <c r="A3" s="5"/>
      <c r="B3" s="5"/>
      <c r="C3" s="5"/>
      <c r="D3" s="5"/>
      <c r="E3" s="5"/>
      <c r="O3" s="23"/>
    </row>
    <row r="4" ht="15" customHeight="1" thickBot="1">
      <c r="O4" s="24"/>
    </row>
    <row r="5" spans="1:15" ht="48" customHeight="1">
      <c r="A5" s="144" t="s">
        <v>69</v>
      </c>
      <c r="B5" s="145"/>
      <c r="C5" s="146"/>
      <c r="D5" s="155" t="s">
        <v>70</v>
      </c>
      <c r="E5" s="103" t="s">
        <v>71</v>
      </c>
      <c r="F5" s="103" t="s">
        <v>72</v>
      </c>
      <c r="G5" s="103" t="s">
        <v>73</v>
      </c>
      <c r="H5" s="103" t="s">
        <v>74</v>
      </c>
      <c r="I5" s="103" t="s">
        <v>75</v>
      </c>
      <c r="J5" s="168" t="s">
        <v>76</v>
      </c>
      <c r="K5" s="103" t="s">
        <v>77</v>
      </c>
      <c r="L5" s="168" t="s">
        <v>78</v>
      </c>
      <c r="M5" s="103"/>
      <c r="N5" s="163"/>
      <c r="O5" s="148" t="s">
        <v>143</v>
      </c>
    </row>
    <row r="6" spans="1:15" ht="13.5">
      <c r="A6" s="142" t="s">
        <v>41</v>
      </c>
      <c r="B6" s="98" t="s">
        <v>42</v>
      </c>
      <c r="C6" s="106" t="s">
        <v>43</v>
      </c>
      <c r="D6" s="166"/>
      <c r="E6" s="153"/>
      <c r="F6" s="153"/>
      <c r="G6" s="153"/>
      <c r="H6" s="153"/>
      <c r="I6" s="153"/>
      <c r="J6" s="169"/>
      <c r="K6" s="153"/>
      <c r="L6" s="169"/>
      <c r="M6" s="158"/>
      <c r="N6" s="164"/>
      <c r="O6" s="149"/>
    </row>
    <row r="7" spans="1:15" ht="13.5">
      <c r="A7" s="142"/>
      <c r="B7" s="98"/>
      <c r="C7" s="106"/>
      <c r="D7" s="166"/>
      <c r="E7" s="153"/>
      <c r="F7" s="153"/>
      <c r="G7" s="153"/>
      <c r="H7" s="153"/>
      <c r="I7" s="153"/>
      <c r="J7" s="169"/>
      <c r="K7" s="153"/>
      <c r="L7" s="169"/>
      <c r="M7" s="158"/>
      <c r="N7" s="164"/>
      <c r="O7" s="149"/>
    </row>
    <row r="8" spans="1:15" ht="18.75" customHeight="1" thickBot="1">
      <c r="A8" s="147"/>
      <c r="B8" s="99"/>
      <c r="C8" s="107"/>
      <c r="D8" s="167"/>
      <c r="E8" s="154"/>
      <c r="F8" s="154"/>
      <c r="G8" s="154"/>
      <c r="H8" s="154"/>
      <c r="I8" s="154"/>
      <c r="J8" s="170"/>
      <c r="K8" s="153"/>
      <c r="L8" s="169"/>
      <c r="M8" s="159"/>
      <c r="N8" s="165"/>
      <c r="O8" s="150"/>
    </row>
    <row r="9" spans="1:15" ht="21" customHeight="1">
      <c r="A9" s="121" t="s">
        <v>79</v>
      </c>
      <c r="B9" s="97" t="s">
        <v>44</v>
      </c>
      <c r="C9" s="6" t="s">
        <v>45</v>
      </c>
      <c r="D9" s="25">
        <f>'東津軽郡'!O9</f>
        <v>603</v>
      </c>
      <c r="E9" s="26">
        <f>'西津軽郡'!O9</f>
        <v>570</v>
      </c>
      <c r="F9" s="27">
        <f>'中津軽郡'!O9</f>
        <v>46</v>
      </c>
      <c r="G9" s="27">
        <f>'南津軽郡'!O9</f>
        <v>568</v>
      </c>
      <c r="H9" s="27">
        <f>'北津軽郡'!O9</f>
        <v>1004</v>
      </c>
      <c r="I9" s="27">
        <f>'上北郡'!D9+'上北郡'!E9</f>
        <v>505</v>
      </c>
      <c r="J9" s="27">
        <f>'下北郡'!O9</f>
        <v>454</v>
      </c>
      <c r="K9" s="27">
        <f>SUM(D9:J9)</f>
        <v>3750</v>
      </c>
      <c r="L9" s="28">
        <f>SUM('県内10市'!D9:J9)</f>
        <v>12226</v>
      </c>
      <c r="M9" s="27"/>
      <c r="N9" s="62"/>
      <c r="O9" s="81">
        <f aca="true" t="shared" si="0" ref="O9:O16">SUM(K9:L9)</f>
        <v>15976</v>
      </c>
    </row>
    <row r="10" spans="1:15" ht="21" customHeight="1">
      <c r="A10" s="122"/>
      <c r="B10" s="98"/>
      <c r="C10" s="9" t="s">
        <v>46</v>
      </c>
      <c r="D10" s="30">
        <f>'東津軽郡'!O10</f>
        <v>49</v>
      </c>
      <c r="E10" s="11">
        <f>'西津軽郡'!O10</f>
        <v>55</v>
      </c>
      <c r="F10" s="11">
        <f>'中津軽郡'!O10</f>
        <v>3</v>
      </c>
      <c r="G10" s="11">
        <f>'南津軽郡'!O10</f>
        <v>181</v>
      </c>
      <c r="H10" s="11">
        <f>'北津軽郡'!O10</f>
        <v>223</v>
      </c>
      <c r="I10" s="11">
        <f>'上北郡'!D10+'上北郡'!E10</f>
        <v>91</v>
      </c>
      <c r="J10" s="11">
        <f>'下北郡'!O10</f>
        <v>71</v>
      </c>
      <c r="K10" s="11">
        <f aca="true" t="shared" si="1" ref="K10:K54">SUM(D10:J10)</f>
        <v>673</v>
      </c>
      <c r="L10" s="11">
        <f>SUM('県内10市'!D10:J10)</f>
        <v>4131</v>
      </c>
      <c r="M10" s="11"/>
      <c r="N10" s="63"/>
      <c r="O10" s="76">
        <f t="shared" si="0"/>
        <v>4804</v>
      </c>
    </row>
    <row r="11" spans="1:15" ht="21" customHeight="1">
      <c r="A11" s="122"/>
      <c r="B11" s="98"/>
      <c r="C11" s="9" t="s">
        <v>47</v>
      </c>
      <c r="D11" s="30">
        <f>'東津軽郡'!O11</f>
        <v>652</v>
      </c>
      <c r="E11" s="11">
        <f>'西津軽郡'!O11</f>
        <v>625</v>
      </c>
      <c r="F11" s="11">
        <f>'中津軽郡'!O11</f>
        <v>49</v>
      </c>
      <c r="G11" s="11">
        <f>'南津軽郡'!O11</f>
        <v>749</v>
      </c>
      <c r="H11" s="11">
        <f>'北津軽郡'!O11</f>
        <v>1227</v>
      </c>
      <c r="I11" s="11">
        <f>'上北郡'!D11+'上北郡'!E11</f>
        <v>596</v>
      </c>
      <c r="J11" s="11">
        <f>'下北郡'!O11</f>
        <v>525</v>
      </c>
      <c r="K11" s="11">
        <f t="shared" si="1"/>
        <v>4423</v>
      </c>
      <c r="L11" s="11">
        <f>SUM('県内10市'!D11:J11)</f>
        <v>16357</v>
      </c>
      <c r="M11" s="11"/>
      <c r="N11" s="63"/>
      <c r="O11" s="76">
        <f t="shared" si="0"/>
        <v>20780</v>
      </c>
    </row>
    <row r="12" spans="1:15" ht="21" customHeight="1">
      <c r="A12" s="122"/>
      <c r="B12" s="98" t="s">
        <v>48</v>
      </c>
      <c r="C12" s="9" t="s">
        <v>45</v>
      </c>
      <c r="D12" s="30">
        <f>'東津軽郡'!O12</f>
        <v>1351</v>
      </c>
      <c r="E12" s="11">
        <f>'西津軽郡'!O12</f>
        <v>896</v>
      </c>
      <c r="F12" s="11">
        <f>'中津軽郡'!O12</f>
        <v>135</v>
      </c>
      <c r="G12" s="11">
        <f>'南津軽郡'!O12</f>
        <v>1655</v>
      </c>
      <c r="H12" s="11">
        <f>'北津軽郡'!O12</f>
        <v>1993</v>
      </c>
      <c r="I12" s="11">
        <f>'上北郡'!D12+'上北郡'!E12</f>
        <v>805</v>
      </c>
      <c r="J12" s="11">
        <f>'下北郡'!O12</f>
        <v>736</v>
      </c>
      <c r="K12" s="11">
        <f t="shared" si="1"/>
        <v>7571</v>
      </c>
      <c r="L12" s="11">
        <f>SUM('県内10市'!D12:J12)</f>
        <v>29403</v>
      </c>
      <c r="M12" s="11"/>
      <c r="N12" s="63"/>
      <c r="O12" s="76">
        <f t="shared" si="0"/>
        <v>36974</v>
      </c>
    </row>
    <row r="13" spans="1:15" ht="21" customHeight="1">
      <c r="A13" s="122"/>
      <c r="B13" s="98"/>
      <c r="C13" s="9" t="s">
        <v>46</v>
      </c>
      <c r="D13" s="30">
        <f>'東津軽郡'!O13</f>
        <v>7</v>
      </c>
      <c r="E13" s="11">
        <f>'西津軽郡'!O13</f>
        <v>7</v>
      </c>
      <c r="F13" s="11">
        <f>'中津軽郡'!O13</f>
        <v>2</v>
      </c>
      <c r="G13" s="11">
        <f>'南津軽郡'!O13</f>
        <v>28</v>
      </c>
      <c r="H13" s="11">
        <f>'北津軽郡'!O13</f>
        <v>24</v>
      </c>
      <c r="I13" s="11">
        <f>'上北郡'!D13+'上北郡'!E13</f>
        <v>6</v>
      </c>
      <c r="J13" s="11">
        <f>'下北郡'!O13</f>
        <v>12</v>
      </c>
      <c r="K13" s="11">
        <f t="shared" si="1"/>
        <v>86</v>
      </c>
      <c r="L13" s="11">
        <f>SUM('県内10市'!D13:J13)</f>
        <v>356</v>
      </c>
      <c r="M13" s="11"/>
      <c r="N13" s="63"/>
      <c r="O13" s="76">
        <f t="shared" si="0"/>
        <v>442</v>
      </c>
    </row>
    <row r="14" spans="1:15" ht="21" customHeight="1">
      <c r="A14" s="122"/>
      <c r="B14" s="98"/>
      <c r="C14" s="9" t="s">
        <v>47</v>
      </c>
      <c r="D14" s="30">
        <f>'東津軽郡'!O14</f>
        <v>1358</v>
      </c>
      <c r="E14" s="11">
        <f>'西津軽郡'!O14</f>
        <v>903</v>
      </c>
      <c r="F14" s="11">
        <f>'中津軽郡'!O14</f>
        <v>137</v>
      </c>
      <c r="G14" s="11">
        <f>'南津軽郡'!O14</f>
        <v>1683</v>
      </c>
      <c r="H14" s="11">
        <f>'北津軽郡'!O14</f>
        <v>2017</v>
      </c>
      <c r="I14" s="11">
        <f>'上北郡'!D14+'上北郡'!E14</f>
        <v>811</v>
      </c>
      <c r="J14" s="11">
        <f>'下北郡'!O14</f>
        <v>748</v>
      </c>
      <c r="K14" s="11">
        <f t="shared" si="1"/>
        <v>7657</v>
      </c>
      <c r="L14" s="11">
        <f>SUM('県内10市'!D14:J14)</f>
        <v>29759</v>
      </c>
      <c r="M14" s="11"/>
      <c r="N14" s="63"/>
      <c r="O14" s="76">
        <f t="shared" si="0"/>
        <v>37416</v>
      </c>
    </row>
    <row r="15" spans="1:15" ht="21" customHeight="1">
      <c r="A15" s="122"/>
      <c r="B15" s="98" t="s">
        <v>49</v>
      </c>
      <c r="C15" s="9" t="s">
        <v>45</v>
      </c>
      <c r="D15" s="30">
        <f>'東津軽郡'!O15</f>
        <v>7</v>
      </c>
      <c r="E15" s="11">
        <f>'西津軽郡'!O15</f>
        <v>6</v>
      </c>
      <c r="F15" s="11">
        <f>'中津軽郡'!O15</f>
        <v>1</v>
      </c>
      <c r="G15" s="11">
        <f>'南津軽郡'!O15</f>
        <v>1</v>
      </c>
      <c r="H15" s="11">
        <f>'北津軽郡'!O15</f>
        <v>3</v>
      </c>
      <c r="I15" s="11">
        <f>'上北郡'!D15+'上北郡'!E15</f>
        <v>3</v>
      </c>
      <c r="J15" s="11">
        <f>'下北郡'!O15</f>
        <v>2</v>
      </c>
      <c r="K15" s="11">
        <f t="shared" si="1"/>
        <v>23</v>
      </c>
      <c r="L15" s="11">
        <f>SUM('県内10市'!D15:J15)</f>
        <v>116</v>
      </c>
      <c r="M15" s="11"/>
      <c r="N15" s="63"/>
      <c r="O15" s="76">
        <f t="shared" si="0"/>
        <v>139</v>
      </c>
    </row>
    <row r="16" spans="1:15" ht="21" customHeight="1">
      <c r="A16" s="122"/>
      <c r="B16" s="98"/>
      <c r="C16" s="9" t="s">
        <v>46</v>
      </c>
      <c r="D16" s="30">
        <f>'東津軽郡'!O16</f>
        <v>2</v>
      </c>
      <c r="E16" s="11">
        <f>'西津軽郡'!O16</f>
        <v>1</v>
      </c>
      <c r="F16" s="11">
        <f>'中津軽郡'!O16</f>
        <v>1</v>
      </c>
      <c r="G16" s="11">
        <f>'南津軽郡'!O16</f>
        <v>12</v>
      </c>
      <c r="H16" s="11">
        <f>'北津軽郡'!O16</f>
        <v>3</v>
      </c>
      <c r="I16" s="11">
        <f>'上北郡'!D16+'上北郡'!E16</f>
        <v>0</v>
      </c>
      <c r="J16" s="11">
        <f>'下北郡'!O16</f>
        <v>6</v>
      </c>
      <c r="K16" s="11">
        <f t="shared" si="1"/>
        <v>25</v>
      </c>
      <c r="L16" s="11">
        <f>SUM('県内10市'!D16:J16)</f>
        <v>205</v>
      </c>
      <c r="M16" s="11"/>
      <c r="N16" s="63"/>
      <c r="O16" s="76">
        <f t="shared" si="0"/>
        <v>230</v>
      </c>
    </row>
    <row r="17" spans="1:15" ht="21" customHeight="1">
      <c r="A17" s="122"/>
      <c r="B17" s="98"/>
      <c r="C17" s="9" t="s">
        <v>47</v>
      </c>
      <c r="D17" s="30">
        <f>'東津軽郡'!O17</f>
        <v>9</v>
      </c>
      <c r="E17" s="11">
        <f>'西津軽郡'!O17</f>
        <v>7</v>
      </c>
      <c r="F17" s="11">
        <f>'中津軽郡'!O17</f>
        <v>2</v>
      </c>
      <c r="G17" s="11">
        <f>'南津軽郡'!O17</f>
        <v>13</v>
      </c>
      <c r="H17" s="11">
        <f>'北津軽郡'!O17</f>
        <v>6</v>
      </c>
      <c r="I17" s="11">
        <f>'上北郡'!D17+'上北郡'!E17</f>
        <v>3</v>
      </c>
      <c r="J17" s="11">
        <f>'下北郡'!O17</f>
        <v>8</v>
      </c>
      <c r="K17" s="11">
        <f t="shared" si="1"/>
        <v>48</v>
      </c>
      <c r="L17" s="11">
        <f>SUM('県内10市'!D17:J17)</f>
        <v>321</v>
      </c>
      <c r="M17" s="11"/>
      <c r="N17" s="63"/>
      <c r="O17" s="76">
        <f>SUM(O15:O16)</f>
        <v>369</v>
      </c>
    </row>
    <row r="18" spans="1:15" ht="21" customHeight="1">
      <c r="A18" s="122"/>
      <c r="B18" s="98" t="s">
        <v>80</v>
      </c>
      <c r="C18" s="9" t="s">
        <v>45</v>
      </c>
      <c r="D18" s="30">
        <f>'東津軽郡'!O18</f>
        <v>1961</v>
      </c>
      <c r="E18" s="11">
        <f>'西津軽郡'!O18</f>
        <v>1472</v>
      </c>
      <c r="F18" s="11">
        <f>'中津軽郡'!O18</f>
        <v>182</v>
      </c>
      <c r="G18" s="11">
        <f>'南津軽郡'!O18</f>
        <v>2224</v>
      </c>
      <c r="H18" s="11">
        <f>'北津軽郡'!O18</f>
        <v>3000</v>
      </c>
      <c r="I18" s="11">
        <f>'上北郡'!D18+'上北郡'!E18</f>
        <v>1313</v>
      </c>
      <c r="J18" s="11">
        <f>'下北郡'!O18</f>
        <v>1192</v>
      </c>
      <c r="K18" s="11">
        <f t="shared" si="1"/>
        <v>11344</v>
      </c>
      <c r="L18" s="11">
        <f>SUM('県内10市'!D18:J18)</f>
        <v>41745</v>
      </c>
      <c r="M18" s="11"/>
      <c r="N18" s="63"/>
      <c r="O18" s="76">
        <f>O9+O12+O15</f>
        <v>53089</v>
      </c>
    </row>
    <row r="19" spans="1:15" ht="21" customHeight="1">
      <c r="A19" s="122"/>
      <c r="B19" s="98"/>
      <c r="C19" s="9" t="s">
        <v>46</v>
      </c>
      <c r="D19" s="30">
        <f>'東津軽郡'!O19</f>
        <v>58</v>
      </c>
      <c r="E19" s="11">
        <f>'西津軽郡'!O19</f>
        <v>63</v>
      </c>
      <c r="F19" s="11">
        <f>'中津軽郡'!O19</f>
        <v>6</v>
      </c>
      <c r="G19" s="11">
        <f>'南津軽郡'!O19</f>
        <v>221</v>
      </c>
      <c r="H19" s="11">
        <f>'北津軽郡'!O19</f>
        <v>250</v>
      </c>
      <c r="I19" s="11">
        <f>'上北郡'!D19+'上北郡'!E19</f>
        <v>97</v>
      </c>
      <c r="J19" s="11">
        <f>'下北郡'!O19</f>
        <v>89</v>
      </c>
      <c r="K19" s="11">
        <f t="shared" si="1"/>
        <v>784</v>
      </c>
      <c r="L19" s="11">
        <f>SUM('県内10市'!D19:J19)</f>
        <v>4692</v>
      </c>
      <c r="M19" s="11"/>
      <c r="N19" s="63"/>
      <c r="O19" s="76">
        <f>O10+O13+O16</f>
        <v>5476</v>
      </c>
    </row>
    <row r="20" spans="1:15" ht="21" customHeight="1" thickBot="1">
      <c r="A20" s="123"/>
      <c r="B20" s="99"/>
      <c r="C20" s="12" t="s">
        <v>47</v>
      </c>
      <c r="D20" s="71">
        <f>'東津軽郡'!O20</f>
        <v>2019</v>
      </c>
      <c r="E20" s="44">
        <f>'西津軽郡'!O20</f>
        <v>1535</v>
      </c>
      <c r="F20" s="44">
        <f>'中津軽郡'!O20</f>
        <v>188</v>
      </c>
      <c r="G20" s="44">
        <f>'南津軽郡'!O20</f>
        <v>2445</v>
      </c>
      <c r="H20" s="44">
        <f>'北津軽郡'!O20</f>
        <v>3250</v>
      </c>
      <c r="I20" s="44">
        <f>'上北郡'!D20+'上北郡'!E20</f>
        <v>1410</v>
      </c>
      <c r="J20" s="44">
        <f>'下北郡'!O20</f>
        <v>1281</v>
      </c>
      <c r="K20" s="44">
        <f t="shared" si="1"/>
        <v>12128</v>
      </c>
      <c r="L20" s="44">
        <f>SUM('県内10市'!D20:J20)</f>
        <v>46437</v>
      </c>
      <c r="M20" s="20"/>
      <c r="N20" s="64"/>
      <c r="O20" s="82">
        <f aca="true" t="shared" si="2" ref="O20:O26">SUM(K20:L20)</f>
        <v>58565</v>
      </c>
    </row>
    <row r="21" spans="1:15" ht="21" customHeight="1">
      <c r="A21" s="121" t="s">
        <v>81</v>
      </c>
      <c r="B21" s="97" t="s">
        <v>44</v>
      </c>
      <c r="C21" s="6" t="s">
        <v>45</v>
      </c>
      <c r="D21" s="72">
        <f>'東津軽郡'!O21</f>
        <v>28</v>
      </c>
      <c r="E21" s="18">
        <f>'西津軽郡'!O21</f>
        <v>38</v>
      </c>
      <c r="F21" s="18">
        <f>'中津軽郡'!O21</f>
        <v>4</v>
      </c>
      <c r="G21" s="18">
        <f>'南津軽郡'!O21</f>
        <v>13</v>
      </c>
      <c r="H21" s="18">
        <f>'北津軽郡'!O21</f>
        <v>18</v>
      </c>
      <c r="I21" s="18">
        <f>'上北郡'!D21+'上北郡'!E21</f>
        <v>24</v>
      </c>
      <c r="J21" s="18">
        <f>'下北郡'!O21</f>
        <v>14</v>
      </c>
      <c r="K21" s="18">
        <f t="shared" si="1"/>
        <v>139</v>
      </c>
      <c r="L21" s="18">
        <f>SUM('県内10市'!D21:J21)</f>
        <v>225</v>
      </c>
      <c r="M21" s="8"/>
      <c r="N21" s="65"/>
      <c r="O21" s="81">
        <f t="shared" si="2"/>
        <v>364</v>
      </c>
    </row>
    <row r="22" spans="1:15" ht="21" customHeight="1">
      <c r="A22" s="122"/>
      <c r="B22" s="98"/>
      <c r="C22" s="9" t="s">
        <v>46</v>
      </c>
      <c r="D22" s="30">
        <f>'東津軽郡'!O22</f>
        <v>10</v>
      </c>
      <c r="E22" s="11">
        <f>'西津軽郡'!O22</f>
        <v>33</v>
      </c>
      <c r="F22" s="11">
        <f>'中津軽郡'!O22</f>
        <v>0</v>
      </c>
      <c r="G22" s="11">
        <f>'南津軽郡'!O22</f>
        <v>3</v>
      </c>
      <c r="H22" s="11">
        <f>'北津軽郡'!O22</f>
        <v>50</v>
      </c>
      <c r="I22" s="11">
        <f>'上北郡'!D22+'上北郡'!E22</f>
        <v>2</v>
      </c>
      <c r="J22" s="11">
        <f>'下北郡'!O22</f>
        <v>2</v>
      </c>
      <c r="K22" s="11">
        <f t="shared" si="1"/>
        <v>100</v>
      </c>
      <c r="L22" s="11">
        <f>SUM('県内10市'!D22:J22)</f>
        <v>685</v>
      </c>
      <c r="M22" s="11"/>
      <c r="N22" s="63"/>
      <c r="O22" s="76">
        <f t="shared" si="2"/>
        <v>785</v>
      </c>
    </row>
    <row r="23" spans="1:15" ht="21" customHeight="1">
      <c r="A23" s="122"/>
      <c r="B23" s="98"/>
      <c r="C23" s="9" t="s">
        <v>47</v>
      </c>
      <c r="D23" s="30">
        <f>'東津軽郡'!O23</f>
        <v>38</v>
      </c>
      <c r="E23" s="11">
        <f>'西津軽郡'!O23</f>
        <v>71</v>
      </c>
      <c r="F23" s="11">
        <f>'中津軽郡'!O23</f>
        <v>4</v>
      </c>
      <c r="G23" s="11">
        <f>'南津軽郡'!O23</f>
        <v>16</v>
      </c>
      <c r="H23" s="11">
        <f>'北津軽郡'!O23</f>
        <v>68</v>
      </c>
      <c r="I23" s="11">
        <f>'上北郡'!D23+'上北郡'!E23</f>
        <v>26</v>
      </c>
      <c r="J23" s="11">
        <f>'下北郡'!O23</f>
        <v>16</v>
      </c>
      <c r="K23" s="11">
        <f t="shared" si="1"/>
        <v>239</v>
      </c>
      <c r="L23" s="11">
        <f>SUM('県内10市'!D23:J23)</f>
        <v>910</v>
      </c>
      <c r="M23" s="11"/>
      <c r="N23" s="63"/>
      <c r="O23" s="76">
        <f t="shared" si="2"/>
        <v>1149</v>
      </c>
    </row>
    <row r="24" spans="1:15" ht="21" customHeight="1">
      <c r="A24" s="122"/>
      <c r="B24" s="98" t="s">
        <v>48</v>
      </c>
      <c r="C24" s="9" t="s">
        <v>45</v>
      </c>
      <c r="D24" s="30">
        <f>'東津軽郡'!O24</f>
        <v>60</v>
      </c>
      <c r="E24" s="11">
        <f>'西津軽郡'!O24</f>
        <v>55</v>
      </c>
      <c r="F24" s="11">
        <f>'中津軽郡'!O24</f>
        <v>6</v>
      </c>
      <c r="G24" s="11">
        <f>'南津軽郡'!O24</f>
        <v>46</v>
      </c>
      <c r="H24" s="11">
        <f>'北津軽郡'!O24</f>
        <v>43</v>
      </c>
      <c r="I24" s="11">
        <f>'上北郡'!D24+'上北郡'!E24</f>
        <v>32</v>
      </c>
      <c r="J24" s="11">
        <f>'下北郡'!O24</f>
        <v>32</v>
      </c>
      <c r="K24" s="11">
        <f t="shared" si="1"/>
        <v>274</v>
      </c>
      <c r="L24" s="11">
        <f>SUM('県内10市'!D24:J24)</f>
        <v>931</v>
      </c>
      <c r="M24" s="11"/>
      <c r="N24" s="63"/>
      <c r="O24" s="76">
        <f t="shared" si="2"/>
        <v>1205</v>
      </c>
    </row>
    <row r="25" spans="1:15" ht="21" customHeight="1">
      <c r="A25" s="122"/>
      <c r="B25" s="98"/>
      <c r="C25" s="9" t="s">
        <v>46</v>
      </c>
      <c r="D25" s="30">
        <f>'東津軽郡'!O25</f>
        <v>4</v>
      </c>
      <c r="E25" s="11">
        <f>'西津軽郡'!O25</f>
        <v>16</v>
      </c>
      <c r="F25" s="11">
        <f>'中津軽郡'!O25</f>
        <v>0</v>
      </c>
      <c r="G25" s="11">
        <f>'南津軽郡'!O25</f>
        <v>11</v>
      </c>
      <c r="H25" s="11">
        <f>'北津軽郡'!O25</f>
        <v>22</v>
      </c>
      <c r="I25" s="11">
        <f>'上北郡'!D25+'上北郡'!E25</f>
        <v>5</v>
      </c>
      <c r="J25" s="11">
        <f>'下北郡'!O25</f>
        <v>3</v>
      </c>
      <c r="K25" s="11">
        <f t="shared" si="1"/>
        <v>61</v>
      </c>
      <c r="L25" s="11">
        <f>SUM('県内10市'!D25:J25)</f>
        <v>145</v>
      </c>
      <c r="M25" s="11"/>
      <c r="N25" s="63"/>
      <c r="O25" s="76">
        <f t="shared" si="2"/>
        <v>206</v>
      </c>
    </row>
    <row r="26" spans="1:15" ht="21" customHeight="1">
      <c r="A26" s="122"/>
      <c r="B26" s="98"/>
      <c r="C26" s="9" t="s">
        <v>47</v>
      </c>
      <c r="D26" s="30">
        <f>'東津軽郡'!O26</f>
        <v>64</v>
      </c>
      <c r="E26" s="11">
        <f>'西津軽郡'!O26</f>
        <v>71</v>
      </c>
      <c r="F26" s="11">
        <f>'中津軽郡'!O26</f>
        <v>6</v>
      </c>
      <c r="G26" s="11">
        <f>'南津軽郡'!O26</f>
        <v>57</v>
      </c>
      <c r="H26" s="11">
        <f>'北津軽郡'!O26</f>
        <v>65</v>
      </c>
      <c r="I26" s="11">
        <f>'上北郡'!D26+'上北郡'!E26</f>
        <v>37</v>
      </c>
      <c r="J26" s="11">
        <f>'下北郡'!O26</f>
        <v>35</v>
      </c>
      <c r="K26" s="11">
        <f t="shared" si="1"/>
        <v>335</v>
      </c>
      <c r="L26" s="11">
        <f>SUM('県内10市'!D26:J26)</f>
        <v>1076</v>
      </c>
      <c r="M26" s="11"/>
      <c r="N26" s="63"/>
      <c r="O26" s="76">
        <f t="shared" si="2"/>
        <v>1411</v>
      </c>
    </row>
    <row r="27" spans="1:15" ht="21" customHeight="1">
      <c r="A27" s="122"/>
      <c r="B27" s="98" t="s">
        <v>80</v>
      </c>
      <c r="C27" s="9" t="s">
        <v>45</v>
      </c>
      <c r="D27" s="30">
        <f>'東津軽郡'!O27</f>
        <v>88</v>
      </c>
      <c r="E27" s="11">
        <f>'西津軽郡'!O27</f>
        <v>93</v>
      </c>
      <c r="F27" s="11">
        <f>'中津軽郡'!O27</f>
        <v>10</v>
      </c>
      <c r="G27" s="11">
        <f>'南津軽郡'!O27</f>
        <v>59</v>
      </c>
      <c r="H27" s="11">
        <f>'北津軽郡'!O27</f>
        <v>61</v>
      </c>
      <c r="I27" s="11">
        <f>'上北郡'!D27+'上北郡'!E27</f>
        <v>56</v>
      </c>
      <c r="J27" s="11">
        <f>'下北郡'!O27</f>
        <v>46</v>
      </c>
      <c r="K27" s="11">
        <f t="shared" si="1"/>
        <v>413</v>
      </c>
      <c r="L27" s="11">
        <f>SUM('県内10市'!D27:J27)</f>
        <v>1156</v>
      </c>
      <c r="M27" s="11"/>
      <c r="N27" s="63"/>
      <c r="O27" s="76">
        <f>O21+O24</f>
        <v>1569</v>
      </c>
    </row>
    <row r="28" spans="1:15" ht="21" customHeight="1">
      <c r="A28" s="122"/>
      <c r="B28" s="98"/>
      <c r="C28" s="9" t="s">
        <v>46</v>
      </c>
      <c r="D28" s="30">
        <f>'東津軽郡'!O28</f>
        <v>14</v>
      </c>
      <c r="E28" s="11">
        <f>'西津軽郡'!O28</f>
        <v>49</v>
      </c>
      <c r="F28" s="11">
        <f>'中津軽郡'!O28</f>
        <v>0</v>
      </c>
      <c r="G28" s="11">
        <f>'南津軽郡'!O28</f>
        <v>14</v>
      </c>
      <c r="H28" s="11">
        <f>'北津軽郡'!O28</f>
        <v>72</v>
      </c>
      <c r="I28" s="11">
        <f>'上北郡'!D28+'上北郡'!E28</f>
        <v>7</v>
      </c>
      <c r="J28" s="11">
        <f>'下北郡'!O28</f>
        <v>5</v>
      </c>
      <c r="K28" s="11">
        <f t="shared" si="1"/>
        <v>161</v>
      </c>
      <c r="L28" s="11">
        <f>SUM('県内10市'!D28:J28)</f>
        <v>830</v>
      </c>
      <c r="M28" s="11"/>
      <c r="N28" s="63"/>
      <c r="O28" s="76">
        <f>O22+O25</f>
        <v>991</v>
      </c>
    </row>
    <row r="29" spans="1:15" ht="21" customHeight="1" thickBot="1">
      <c r="A29" s="123"/>
      <c r="B29" s="99"/>
      <c r="C29" s="12" t="s">
        <v>47</v>
      </c>
      <c r="D29" s="71">
        <f>'東津軽郡'!O29</f>
        <v>102</v>
      </c>
      <c r="E29" s="44">
        <f>'西津軽郡'!O29</f>
        <v>142</v>
      </c>
      <c r="F29" s="44">
        <f>'中津軽郡'!O29</f>
        <v>10</v>
      </c>
      <c r="G29" s="44">
        <f>'南津軽郡'!O29</f>
        <v>73</v>
      </c>
      <c r="H29" s="44">
        <f>'北津軽郡'!O29</f>
        <v>133</v>
      </c>
      <c r="I29" s="44">
        <f>'上北郡'!D29+'上北郡'!E29</f>
        <v>63</v>
      </c>
      <c r="J29" s="44">
        <f>'下北郡'!O29</f>
        <v>51</v>
      </c>
      <c r="K29" s="44">
        <f t="shared" si="1"/>
        <v>574</v>
      </c>
      <c r="L29" s="44">
        <f>SUM('県内10市'!D29:J29)</f>
        <v>1986</v>
      </c>
      <c r="M29" s="44"/>
      <c r="N29" s="66"/>
      <c r="O29" s="82">
        <f aca="true" t="shared" si="3" ref="O29:O35">SUM(K29:L29)</f>
        <v>2560</v>
      </c>
    </row>
    <row r="30" spans="1:15" ht="21" customHeight="1">
      <c r="A30" s="121" t="s">
        <v>82</v>
      </c>
      <c r="B30" s="97" t="s">
        <v>44</v>
      </c>
      <c r="C30" s="6" t="s">
        <v>45</v>
      </c>
      <c r="D30" s="72">
        <f>'東津軽郡'!O30</f>
        <v>2745</v>
      </c>
      <c r="E30" s="18">
        <f>'西津軽郡'!O30</f>
        <v>2222</v>
      </c>
      <c r="F30" s="18">
        <f>'中津軽郡'!O30</f>
        <v>194</v>
      </c>
      <c r="G30" s="18">
        <f>'南津軽郡'!O30</f>
        <v>3509</v>
      </c>
      <c r="H30" s="18">
        <f>'北津軽郡'!O30</f>
        <v>4115</v>
      </c>
      <c r="I30" s="18">
        <f>'上北郡'!D30+'上北郡'!E30</f>
        <v>2064</v>
      </c>
      <c r="J30" s="18">
        <f>'下北郡'!O30</f>
        <v>2034</v>
      </c>
      <c r="K30" s="18">
        <f t="shared" si="1"/>
        <v>16883</v>
      </c>
      <c r="L30" s="18">
        <f>SUM('県内10市'!D30:J30)</f>
        <v>75512</v>
      </c>
      <c r="M30" s="18"/>
      <c r="N30" s="67"/>
      <c r="O30" s="81">
        <f t="shared" si="3"/>
        <v>92395</v>
      </c>
    </row>
    <row r="31" spans="1:15" ht="21" customHeight="1">
      <c r="A31" s="122"/>
      <c r="B31" s="98"/>
      <c r="C31" s="9" t="s">
        <v>46</v>
      </c>
      <c r="D31" s="30">
        <f>'東津軽郡'!O31</f>
        <v>3</v>
      </c>
      <c r="E31" s="11">
        <f>'西津軽郡'!O31</f>
        <v>1</v>
      </c>
      <c r="F31" s="11">
        <f>'中津軽郡'!O31</f>
        <v>0</v>
      </c>
      <c r="G31" s="11">
        <f>'南津軽郡'!O31</f>
        <v>2</v>
      </c>
      <c r="H31" s="11">
        <f>'北津軽郡'!O31</f>
        <v>4</v>
      </c>
      <c r="I31" s="11">
        <f>'上北郡'!D31+'上北郡'!E31</f>
        <v>4</v>
      </c>
      <c r="J31" s="11">
        <f>'下北郡'!O31</f>
        <v>7</v>
      </c>
      <c r="K31" s="11">
        <f t="shared" si="1"/>
        <v>21</v>
      </c>
      <c r="L31" s="11">
        <f>SUM('県内10市'!D31:J31)</f>
        <v>109</v>
      </c>
      <c r="M31" s="11"/>
      <c r="N31" s="63"/>
      <c r="O31" s="76">
        <f t="shared" si="3"/>
        <v>130</v>
      </c>
    </row>
    <row r="32" spans="1:15" ht="21" customHeight="1">
      <c r="A32" s="122"/>
      <c r="B32" s="98"/>
      <c r="C32" s="9" t="s">
        <v>47</v>
      </c>
      <c r="D32" s="30">
        <f>'東津軽郡'!O32</f>
        <v>2748</v>
      </c>
      <c r="E32" s="11">
        <f>'西津軽郡'!O32</f>
        <v>2223</v>
      </c>
      <c r="F32" s="11">
        <f>'中津軽郡'!O32</f>
        <v>194</v>
      </c>
      <c r="G32" s="11">
        <f>'南津軽郡'!O32</f>
        <v>3511</v>
      </c>
      <c r="H32" s="11">
        <f>'北津軽郡'!O32</f>
        <v>4119</v>
      </c>
      <c r="I32" s="11">
        <f>'上北郡'!D32+'上北郡'!E32</f>
        <v>2068</v>
      </c>
      <c r="J32" s="11">
        <f>'下北郡'!O32</f>
        <v>2041</v>
      </c>
      <c r="K32" s="11">
        <f t="shared" si="1"/>
        <v>16904</v>
      </c>
      <c r="L32" s="11">
        <f>SUM('県内10市'!D32:J32)</f>
        <v>75621</v>
      </c>
      <c r="M32" s="11"/>
      <c r="N32" s="63"/>
      <c r="O32" s="76">
        <f t="shared" si="3"/>
        <v>92525</v>
      </c>
    </row>
    <row r="33" spans="1:15" ht="21" customHeight="1">
      <c r="A33" s="122"/>
      <c r="B33" s="98" t="s">
        <v>48</v>
      </c>
      <c r="C33" s="9" t="s">
        <v>45</v>
      </c>
      <c r="D33" s="30">
        <f>'東津軽郡'!O33</f>
        <v>4829</v>
      </c>
      <c r="E33" s="11">
        <f>'西津軽郡'!O33</f>
        <v>4054</v>
      </c>
      <c r="F33" s="11">
        <f>'中津軽郡'!O33</f>
        <v>311</v>
      </c>
      <c r="G33" s="11">
        <f>'南津軽郡'!O33</f>
        <v>6650</v>
      </c>
      <c r="H33" s="11">
        <f>'北津軽郡'!O33</f>
        <v>7443</v>
      </c>
      <c r="I33" s="11">
        <f>'上北郡'!D33+'上北郡'!E33</f>
        <v>4106</v>
      </c>
      <c r="J33" s="11">
        <f>'下北郡'!O33</f>
        <v>3532</v>
      </c>
      <c r="K33" s="11">
        <f t="shared" si="1"/>
        <v>30925</v>
      </c>
      <c r="L33" s="11">
        <f>SUM('県内10市'!D33:J33)</f>
        <v>137068</v>
      </c>
      <c r="M33" s="11"/>
      <c r="N33" s="63"/>
      <c r="O33" s="76">
        <f t="shared" si="3"/>
        <v>167993</v>
      </c>
    </row>
    <row r="34" spans="1:15" ht="21" customHeight="1">
      <c r="A34" s="122"/>
      <c r="B34" s="98"/>
      <c r="C34" s="9" t="s">
        <v>46</v>
      </c>
      <c r="D34" s="30">
        <f>'東津軽郡'!O34</f>
        <v>29</v>
      </c>
      <c r="E34" s="11">
        <f>'西津軽郡'!O34</f>
        <v>21</v>
      </c>
      <c r="F34" s="11">
        <f>'中津軽郡'!O34</f>
        <v>0</v>
      </c>
      <c r="G34" s="11">
        <f>'南津軽郡'!O34</f>
        <v>36</v>
      </c>
      <c r="H34" s="11">
        <f>'北津軽郡'!O34</f>
        <v>39</v>
      </c>
      <c r="I34" s="11">
        <f>'上北郡'!D34+'上北郡'!E34</f>
        <v>52</v>
      </c>
      <c r="J34" s="11">
        <f>'下北郡'!O34</f>
        <v>20</v>
      </c>
      <c r="K34" s="11">
        <f t="shared" si="1"/>
        <v>197</v>
      </c>
      <c r="L34" s="11">
        <f>SUM('県内10市'!D34:J34)</f>
        <v>1976</v>
      </c>
      <c r="M34" s="11"/>
      <c r="N34" s="63"/>
      <c r="O34" s="76">
        <f t="shared" si="3"/>
        <v>2173</v>
      </c>
    </row>
    <row r="35" spans="1:15" ht="21" customHeight="1">
      <c r="A35" s="122"/>
      <c r="B35" s="98"/>
      <c r="C35" s="9" t="s">
        <v>47</v>
      </c>
      <c r="D35" s="30">
        <f>'東津軽郡'!O35</f>
        <v>4858</v>
      </c>
      <c r="E35" s="11">
        <f>'西津軽郡'!O35</f>
        <v>4075</v>
      </c>
      <c r="F35" s="11">
        <f>'中津軽郡'!O35</f>
        <v>311</v>
      </c>
      <c r="G35" s="11">
        <f>'南津軽郡'!O35</f>
        <v>6686</v>
      </c>
      <c r="H35" s="11">
        <f>'北津軽郡'!O35</f>
        <v>7482</v>
      </c>
      <c r="I35" s="11">
        <f>'上北郡'!D35+'上北郡'!E35</f>
        <v>4158</v>
      </c>
      <c r="J35" s="11">
        <f>'下北郡'!O35</f>
        <v>3552</v>
      </c>
      <c r="K35" s="11">
        <f t="shared" si="1"/>
        <v>31122</v>
      </c>
      <c r="L35" s="11">
        <f>SUM('県内10市'!D35:J35)</f>
        <v>139044</v>
      </c>
      <c r="M35" s="11"/>
      <c r="N35" s="63"/>
      <c r="O35" s="76">
        <f t="shared" si="3"/>
        <v>170166</v>
      </c>
    </row>
    <row r="36" spans="1:15" ht="21" customHeight="1">
      <c r="A36" s="122"/>
      <c r="B36" s="98" t="s">
        <v>80</v>
      </c>
      <c r="C36" s="9" t="s">
        <v>45</v>
      </c>
      <c r="D36" s="30">
        <f>'東津軽郡'!O36</f>
        <v>7574</v>
      </c>
      <c r="E36" s="11">
        <f>'西津軽郡'!O36</f>
        <v>6276</v>
      </c>
      <c r="F36" s="11">
        <f>'中津軽郡'!O36</f>
        <v>505</v>
      </c>
      <c r="G36" s="11">
        <f>'南津軽郡'!O36</f>
        <v>10159</v>
      </c>
      <c r="H36" s="11">
        <f>'北津軽郡'!O36</f>
        <v>11558</v>
      </c>
      <c r="I36" s="11">
        <f>'上北郡'!D36+'上北郡'!E36</f>
        <v>6170</v>
      </c>
      <c r="J36" s="11">
        <f>'下北郡'!O36</f>
        <v>5566</v>
      </c>
      <c r="K36" s="11">
        <f t="shared" si="1"/>
        <v>47808</v>
      </c>
      <c r="L36" s="11">
        <f>SUM('県内10市'!D36:J36)</f>
        <v>212580</v>
      </c>
      <c r="M36" s="11"/>
      <c r="N36" s="63"/>
      <c r="O36" s="76">
        <f>O30+O33</f>
        <v>260388</v>
      </c>
    </row>
    <row r="37" spans="1:15" ht="21" customHeight="1">
      <c r="A37" s="122"/>
      <c r="B37" s="98"/>
      <c r="C37" s="9" t="s">
        <v>46</v>
      </c>
      <c r="D37" s="30">
        <f>'東津軽郡'!O37</f>
        <v>32</v>
      </c>
      <c r="E37" s="11">
        <f>'西津軽郡'!O37</f>
        <v>22</v>
      </c>
      <c r="F37" s="11">
        <f>'中津軽郡'!O37</f>
        <v>0</v>
      </c>
      <c r="G37" s="11">
        <f>'南津軽郡'!O37</f>
        <v>38</v>
      </c>
      <c r="H37" s="11">
        <f>'北津軽郡'!O37</f>
        <v>43</v>
      </c>
      <c r="I37" s="11">
        <f>'上北郡'!D37+'上北郡'!E37</f>
        <v>56</v>
      </c>
      <c r="J37" s="11">
        <f>'下北郡'!O37</f>
        <v>27</v>
      </c>
      <c r="K37" s="11">
        <f t="shared" si="1"/>
        <v>218</v>
      </c>
      <c r="L37" s="11">
        <f>SUM('県内10市'!D37:J37)</f>
        <v>2085</v>
      </c>
      <c r="M37" s="11"/>
      <c r="N37" s="63"/>
      <c r="O37" s="76">
        <f>O31+O34</f>
        <v>2303</v>
      </c>
    </row>
    <row r="38" spans="1:16" ht="21" customHeight="1" thickBot="1">
      <c r="A38" s="123"/>
      <c r="B38" s="99"/>
      <c r="C38" s="12" t="s">
        <v>47</v>
      </c>
      <c r="D38" s="71">
        <f>'東津軽郡'!O38</f>
        <v>7606</v>
      </c>
      <c r="E38" s="44">
        <f>'西津軽郡'!O38</f>
        <v>6298</v>
      </c>
      <c r="F38" s="44">
        <f>'中津軽郡'!O38</f>
        <v>505</v>
      </c>
      <c r="G38" s="44">
        <f>'南津軽郡'!O38</f>
        <v>10197</v>
      </c>
      <c r="H38" s="44">
        <f>'北津軽郡'!O38</f>
        <v>11601</v>
      </c>
      <c r="I38" s="44">
        <f>'上北郡'!D38+'上北郡'!E38</f>
        <v>6226</v>
      </c>
      <c r="J38" s="44">
        <f>'下北郡'!O38</f>
        <v>5593</v>
      </c>
      <c r="K38" s="44">
        <f t="shared" si="1"/>
        <v>48026</v>
      </c>
      <c r="L38" s="44">
        <f>SUM('県内10市'!D38:J38)</f>
        <v>214665</v>
      </c>
      <c r="M38" s="20"/>
      <c r="N38" s="64"/>
      <c r="O38" s="82">
        <f aca="true" t="shared" si="4" ref="O38:O54">SUM(K38:L38)</f>
        <v>262691</v>
      </c>
      <c r="P38" s="47"/>
    </row>
    <row r="39" spans="1:15" ht="21" customHeight="1">
      <c r="A39" s="112" t="s">
        <v>50</v>
      </c>
      <c r="B39" s="113"/>
      <c r="C39" s="6" t="s">
        <v>45</v>
      </c>
      <c r="D39" s="72">
        <f>'東津軽郡'!O39</f>
        <v>387</v>
      </c>
      <c r="E39" s="18">
        <f>'西津軽郡'!O39</f>
        <v>345</v>
      </c>
      <c r="F39" s="18">
        <f>'中津軽郡'!O39</f>
        <v>31</v>
      </c>
      <c r="G39" s="18">
        <f>'南津軽郡'!O39</f>
        <v>414</v>
      </c>
      <c r="H39" s="18">
        <f>'北津軽郡'!O39</f>
        <v>502</v>
      </c>
      <c r="I39" s="18">
        <f>'上北郡'!D39+'上北郡'!E39</f>
        <v>269</v>
      </c>
      <c r="J39" s="18">
        <f>'下北郡'!O39</f>
        <v>327</v>
      </c>
      <c r="K39" s="18">
        <f t="shared" si="1"/>
        <v>2275</v>
      </c>
      <c r="L39" s="18">
        <f>SUM('県内10市'!D39:J39)</f>
        <v>8601</v>
      </c>
      <c r="M39" s="8"/>
      <c r="N39" s="65"/>
      <c r="O39" s="81">
        <f t="shared" si="4"/>
        <v>10876</v>
      </c>
    </row>
    <row r="40" spans="1:15" ht="21" customHeight="1">
      <c r="A40" s="114"/>
      <c r="B40" s="115"/>
      <c r="C40" s="9" t="s">
        <v>46</v>
      </c>
      <c r="D40" s="30">
        <f>'東津軽郡'!O40</f>
        <v>28</v>
      </c>
      <c r="E40" s="11">
        <f>'西津軽郡'!O40</f>
        <v>61</v>
      </c>
      <c r="F40" s="11">
        <f>'中津軽郡'!O40</f>
        <v>0</v>
      </c>
      <c r="G40" s="11">
        <f>'南津軽郡'!O40</f>
        <v>60</v>
      </c>
      <c r="H40" s="11">
        <f>'北津軽郡'!O40</f>
        <v>105</v>
      </c>
      <c r="I40" s="11">
        <f>'上北郡'!D40+'上北郡'!E40</f>
        <v>25</v>
      </c>
      <c r="J40" s="11">
        <f>'下北郡'!O40</f>
        <v>20</v>
      </c>
      <c r="K40" s="11">
        <f t="shared" si="1"/>
        <v>299</v>
      </c>
      <c r="L40" s="11">
        <f>SUM('県内10市'!D40:J40)</f>
        <v>2627</v>
      </c>
      <c r="M40" s="11"/>
      <c r="N40" s="63"/>
      <c r="O40" s="76">
        <f t="shared" si="4"/>
        <v>2926</v>
      </c>
    </row>
    <row r="41" spans="1:15" ht="21" customHeight="1" thickBot="1">
      <c r="A41" s="116"/>
      <c r="B41" s="117"/>
      <c r="C41" s="12" t="s">
        <v>47</v>
      </c>
      <c r="D41" s="71">
        <f>'東津軽郡'!O41</f>
        <v>415</v>
      </c>
      <c r="E41" s="44">
        <f>'西津軽郡'!O41</f>
        <v>406</v>
      </c>
      <c r="F41" s="44">
        <f>'中津軽郡'!O41</f>
        <v>31</v>
      </c>
      <c r="G41" s="44">
        <f>'南津軽郡'!O41</f>
        <v>474</v>
      </c>
      <c r="H41" s="44">
        <f>'北津軽郡'!O41</f>
        <v>607</v>
      </c>
      <c r="I41" s="44">
        <f>'上北郡'!D41+'上北郡'!E41</f>
        <v>294</v>
      </c>
      <c r="J41" s="44">
        <f>'下北郡'!O41</f>
        <v>347</v>
      </c>
      <c r="K41" s="44">
        <f t="shared" si="1"/>
        <v>2574</v>
      </c>
      <c r="L41" s="44">
        <f>SUM('県内10市'!D41:J41)</f>
        <v>11228</v>
      </c>
      <c r="M41" s="44"/>
      <c r="N41" s="66"/>
      <c r="O41" s="82">
        <f t="shared" si="4"/>
        <v>13802</v>
      </c>
    </row>
    <row r="42" spans="1:15" ht="21" customHeight="1">
      <c r="A42" s="112" t="s">
        <v>51</v>
      </c>
      <c r="B42" s="113"/>
      <c r="C42" s="6" t="s">
        <v>45</v>
      </c>
      <c r="D42" s="72">
        <f>'東津軽郡'!O42</f>
        <v>175</v>
      </c>
      <c r="E42" s="18">
        <f>'西津軽郡'!O42</f>
        <v>162</v>
      </c>
      <c r="F42" s="18">
        <f>'中津軽郡'!O42</f>
        <v>26</v>
      </c>
      <c r="G42" s="18">
        <f>'南津軽郡'!O42</f>
        <v>164</v>
      </c>
      <c r="H42" s="18">
        <f>'北津軽郡'!O42</f>
        <v>256</v>
      </c>
      <c r="I42" s="18">
        <f>'上北郡'!D42+'上北郡'!E42</f>
        <v>122</v>
      </c>
      <c r="J42" s="18">
        <f>'下北郡'!O42</f>
        <v>102</v>
      </c>
      <c r="K42" s="18">
        <f t="shared" si="1"/>
        <v>1007</v>
      </c>
      <c r="L42" s="18">
        <f>SUM('県内10市'!D42:J42)</f>
        <v>4486</v>
      </c>
      <c r="M42" s="18"/>
      <c r="N42" s="67"/>
      <c r="O42" s="81">
        <f t="shared" si="4"/>
        <v>5493</v>
      </c>
    </row>
    <row r="43" spans="1:15" ht="21" customHeight="1">
      <c r="A43" s="114"/>
      <c r="B43" s="115"/>
      <c r="C43" s="9" t="s">
        <v>46</v>
      </c>
      <c r="D43" s="30">
        <f>'東津軽郡'!O43</f>
        <v>0</v>
      </c>
      <c r="E43" s="11">
        <f>'西津軽郡'!O43</f>
        <v>0</v>
      </c>
      <c r="F43" s="11">
        <f>'中津軽郡'!O43</f>
        <v>0</v>
      </c>
      <c r="G43" s="11">
        <f>'南津軽郡'!O43</f>
        <v>0</v>
      </c>
      <c r="H43" s="11">
        <f>'北津軽郡'!O43</f>
        <v>0</v>
      </c>
      <c r="I43" s="11">
        <f>'上北郡'!D43+'上北郡'!E43</f>
        <v>0</v>
      </c>
      <c r="J43" s="11">
        <f>'下北郡'!O43</f>
        <v>0</v>
      </c>
      <c r="K43" s="11">
        <f t="shared" si="1"/>
        <v>0</v>
      </c>
      <c r="L43" s="11">
        <f>SUM('県内10市'!D43:J43)</f>
        <v>12</v>
      </c>
      <c r="M43" s="11"/>
      <c r="N43" s="63"/>
      <c r="O43" s="76">
        <f t="shared" si="4"/>
        <v>12</v>
      </c>
    </row>
    <row r="44" spans="1:15" ht="21" customHeight="1" thickBot="1">
      <c r="A44" s="116"/>
      <c r="B44" s="117"/>
      <c r="C44" s="12" t="s">
        <v>47</v>
      </c>
      <c r="D44" s="73">
        <f>'東津軽郡'!O44</f>
        <v>175</v>
      </c>
      <c r="E44" s="20">
        <f>'西津軽郡'!O44</f>
        <v>162</v>
      </c>
      <c r="F44" s="20">
        <f>'中津軽郡'!O44</f>
        <v>26</v>
      </c>
      <c r="G44" s="20">
        <f>'南津軽郡'!O44</f>
        <v>164</v>
      </c>
      <c r="H44" s="20">
        <f>'北津軽郡'!O44</f>
        <v>256</v>
      </c>
      <c r="I44" s="20">
        <f>'上北郡'!D44+'上北郡'!E44</f>
        <v>122</v>
      </c>
      <c r="J44" s="20">
        <f>'下北郡'!O44</f>
        <v>102</v>
      </c>
      <c r="K44" s="20">
        <f t="shared" si="1"/>
        <v>1007</v>
      </c>
      <c r="L44" s="20">
        <f>SUM('県内10市'!D44:J44)</f>
        <v>4498</v>
      </c>
      <c r="M44" s="20"/>
      <c r="N44" s="64"/>
      <c r="O44" s="82">
        <f t="shared" si="4"/>
        <v>5505</v>
      </c>
    </row>
    <row r="45" spans="1:15" ht="21" customHeight="1" thickBot="1">
      <c r="A45" s="118" t="s">
        <v>52</v>
      </c>
      <c r="B45" s="119"/>
      <c r="C45" s="120"/>
      <c r="D45" s="38">
        <f>'東津軽郡'!O45</f>
        <v>10317</v>
      </c>
      <c r="E45" s="15">
        <f>'西津軽郡'!O45</f>
        <v>8543</v>
      </c>
      <c r="F45" s="15">
        <f>'中津軽郡'!O45</f>
        <v>760</v>
      </c>
      <c r="G45" s="15">
        <f>'南津軽郡'!O45</f>
        <v>13353</v>
      </c>
      <c r="H45" s="15">
        <f>'北津軽郡'!O45</f>
        <v>15847</v>
      </c>
      <c r="I45" s="15">
        <f>'上北郡'!D45+'上北郡'!E45</f>
        <v>8115</v>
      </c>
      <c r="J45" s="15">
        <f>'下北郡'!O45</f>
        <v>7374</v>
      </c>
      <c r="K45" s="15">
        <f t="shared" si="1"/>
        <v>64309</v>
      </c>
      <c r="L45" s="15">
        <f>SUM('県内10市'!D45:J45)</f>
        <v>278814</v>
      </c>
      <c r="M45" s="15"/>
      <c r="N45" s="68"/>
      <c r="O45" s="78">
        <f t="shared" si="4"/>
        <v>343123</v>
      </c>
    </row>
    <row r="46" spans="1:15" ht="21" customHeight="1" thickBot="1">
      <c r="A46" s="118" t="s">
        <v>83</v>
      </c>
      <c r="B46" s="119"/>
      <c r="C46" s="120"/>
      <c r="D46" s="38">
        <f>'東津軽郡'!O46</f>
        <v>120</v>
      </c>
      <c r="E46" s="15">
        <f>'西津軽郡'!O46</f>
        <v>70</v>
      </c>
      <c r="F46" s="15">
        <f>'中津軽郡'!O46</f>
        <v>3</v>
      </c>
      <c r="G46" s="15">
        <f>'南津軽郡'!O46</f>
        <v>220</v>
      </c>
      <c r="H46" s="15">
        <f>'北津軽郡'!O46</f>
        <v>235</v>
      </c>
      <c r="I46" s="15">
        <f>'上北郡'!D46+'上北郡'!E46</f>
        <v>121</v>
      </c>
      <c r="J46" s="15">
        <f>'下北郡'!O46</f>
        <v>79</v>
      </c>
      <c r="K46" s="15">
        <f t="shared" si="1"/>
        <v>848</v>
      </c>
      <c r="L46" s="15">
        <f>SUM('県内10市'!D46:J46)</f>
        <v>4814</v>
      </c>
      <c r="M46" s="70"/>
      <c r="N46" s="69"/>
      <c r="O46" s="78">
        <f t="shared" si="4"/>
        <v>5662</v>
      </c>
    </row>
    <row r="47" spans="1:15" ht="21" customHeight="1" thickBot="1">
      <c r="A47" s="118" t="s">
        <v>53</v>
      </c>
      <c r="B47" s="119"/>
      <c r="C47" s="120"/>
      <c r="D47" s="38">
        <f>'東津軽郡'!O47</f>
        <v>10437</v>
      </c>
      <c r="E47" s="15">
        <f>'西津軽郡'!O47</f>
        <v>8613</v>
      </c>
      <c r="F47" s="15">
        <f>'中津軽郡'!O47</f>
        <v>763</v>
      </c>
      <c r="G47" s="15">
        <f>'南津軽郡'!O47</f>
        <v>13573</v>
      </c>
      <c r="H47" s="15">
        <f>'北津軽郡'!O47</f>
        <v>16082</v>
      </c>
      <c r="I47" s="15">
        <f>'上北郡'!D47+'上北郡'!E47</f>
        <v>8236</v>
      </c>
      <c r="J47" s="15">
        <f>'下北郡'!O47</f>
        <v>7453</v>
      </c>
      <c r="K47" s="15">
        <f t="shared" si="1"/>
        <v>65157</v>
      </c>
      <c r="L47" s="15">
        <f>SUM('県内10市'!D47:J47)</f>
        <v>283628</v>
      </c>
      <c r="M47" s="15"/>
      <c r="N47" s="68"/>
      <c r="O47" s="78">
        <f t="shared" si="4"/>
        <v>348785</v>
      </c>
    </row>
    <row r="48" spans="1:15" ht="21" customHeight="1">
      <c r="A48" s="160" t="s">
        <v>84</v>
      </c>
      <c r="B48" s="113" t="s">
        <v>54</v>
      </c>
      <c r="C48" s="6" t="s">
        <v>55</v>
      </c>
      <c r="D48" s="72">
        <f>'東津軽郡'!O48</f>
        <v>4160</v>
      </c>
      <c r="E48" s="18">
        <f>'西津軽郡'!O48</f>
        <v>3893</v>
      </c>
      <c r="F48" s="18">
        <f>'中津軽郡'!O48</f>
        <v>292</v>
      </c>
      <c r="G48" s="18">
        <f>'南津軽郡'!O48</f>
        <v>7081</v>
      </c>
      <c r="H48" s="18">
        <f>'北津軽郡'!O48</f>
        <v>8609</v>
      </c>
      <c r="I48" s="18">
        <f>'上北郡'!D48+'上北郡'!E48</f>
        <v>2931</v>
      </c>
      <c r="J48" s="18">
        <f>'下北郡'!O48</f>
        <v>2441</v>
      </c>
      <c r="K48" s="18">
        <f t="shared" si="1"/>
        <v>29407</v>
      </c>
      <c r="L48" s="18">
        <f>SUM('県内10市'!D48:J48)</f>
        <v>127862</v>
      </c>
      <c r="M48" s="18"/>
      <c r="N48" s="67"/>
      <c r="O48" s="81">
        <f t="shared" si="4"/>
        <v>157269</v>
      </c>
    </row>
    <row r="49" spans="1:15" ht="21" customHeight="1">
      <c r="A49" s="142"/>
      <c r="B49" s="115"/>
      <c r="C49" s="9" t="s">
        <v>56</v>
      </c>
      <c r="D49" s="30">
        <f>'東津軽郡'!O49</f>
        <v>3240</v>
      </c>
      <c r="E49" s="11">
        <f>'西津軽郡'!O49</f>
        <v>3667</v>
      </c>
      <c r="F49" s="11">
        <f>'中津軽郡'!O49</f>
        <v>315</v>
      </c>
      <c r="G49" s="11">
        <f>'南津軽郡'!O49</f>
        <v>4917</v>
      </c>
      <c r="H49" s="11">
        <f>'北津軽郡'!O49</f>
        <v>7619</v>
      </c>
      <c r="I49" s="11">
        <f>'上北郡'!D49+'上北郡'!E49</f>
        <v>1878</v>
      </c>
      <c r="J49" s="11">
        <f>'下北郡'!O49</f>
        <v>2345</v>
      </c>
      <c r="K49" s="11">
        <f t="shared" si="1"/>
        <v>23981</v>
      </c>
      <c r="L49" s="11">
        <f>SUM('県内10市'!D49:J49)</f>
        <v>66428</v>
      </c>
      <c r="M49" s="11"/>
      <c r="N49" s="63"/>
      <c r="O49" s="76">
        <f t="shared" si="4"/>
        <v>90409</v>
      </c>
    </row>
    <row r="50" spans="1:15" ht="21" customHeight="1">
      <c r="A50" s="142"/>
      <c r="B50" s="115"/>
      <c r="C50" s="9" t="s">
        <v>47</v>
      </c>
      <c r="D50" s="30">
        <f>'東津軽郡'!O50</f>
        <v>7400</v>
      </c>
      <c r="E50" s="11">
        <f>'西津軽郡'!O50</f>
        <v>7560</v>
      </c>
      <c r="F50" s="11">
        <f>'中津軽郡'!O50</f>
        <v>607</v>
      </c>
      <c r="G50" s="11">
        <f>'南津軽郡'!O50</f>
        <v>11998</v>
      </c>
      <c r="H50" s="11">
        <f>'北津軽郡'!O50</f>
        <v>16228</v>
      </c>
      <c r="I50" s="11">
        <f>'上北郡'!D50+'上北郡'!E50</f>
        <v>4809</v>
      </c>
      <c r="J50" s="11">
        <f>'下北郡'!O50</f>
        <v>4786</v>
      </c>
      <c r="K50" s="11">
        <f t="shared" si="1"/>
        <v>53388</v>
      </c>
      <c r="L50" s="11">
        <f>SUM('県内10市'!D50:J50)</f>
        <v>194290</v>
      </c>
      <c r="M50" s="11"/>
      <c r="N50" s="63"/>
      <c r="O50" s="76">
        <f t="shared" si="4"/>
        <v>247678</v>
      </c>
    </row>
    <row r="51" spans="1:15" ht="21" customHeight="1">
      <c r="A51" s="142"/>
      <c r="B51" s="108" t="s">
        <v>85</v>
      </c>
      <c r="C51" s="109"/>
      <c r="D51" s="30">
        <f>'東津軽郡'!O51</f>
        <v>47</v>
      </c>
      <c r="E51" s="11">
        <f>'西津軽郡'!O51</f>
        <v>64</v>
      </c>
      <c r="F51" s="11">
        <f>'中津軽郡'!O51</f>
        <v>3</v>
      </c>
      <c r="G51" s="11">
        <f>'南津軽郡'!O51</f>
        <v>45</v>
      </c>
      <c r="H51" s="11">
        <f>'北津軽郡'!O51</f>
        <v>68</v>
      </c>
      <c r="I51" s="11">
        <f>'上北郡'!D51+'上北郡'!E51</f>
        <v>22</v>
      </c>
      <c r="J51" s="11">
        <f>'下北郡'!O51</f>
        <v>17</v>
      </c>
      <c r="K51" s="11">
        <f t="shared" si="1"/>
        <v>266</v>
      </c>
      <c r="L51" s="11">
        <f>SUM('県内10市'!D51:J51)</f>
        <v>901</v>
      </c>
      <c r="M51" s="11"/>
      <c r="N51" s="63"/>
      <c r="O51" s="76">
        <f t="shared" si="4"/>
        <v>1167</v>
      </c>
    </row>
    <row r="52" spans="1:15" ht="21" customHeight="1" thickBot="1">
      <c r="A52" s="147"/>
      <c r="B52" s="161" t="s">
        <v>86</v>
      </c>
      <c r="C52" s="162"/>
      <c r="D52" s="73">
        <f>'東津軽郡'!O52</f>
        <v>277</v>
      </c>
      <c r="E52" s="20">
        <f>'西津軽郡'!O52</f>
        <v>204</v>
      </c>
      <c r="F52" s="20">
        <f>'中津軽郡'!O52</f>
        <v>29</v>
      </c>
      <c r="G52" s="20">
        <f>'南津軽郡'!O52</f>
        <v>299</v>
      </c>
      <c r="H52" s="20">
        <f>'北津軽郡'!O52</f>
        <v>397</v>
      </c>
      <c r="I52" s="20">
        <f>'上北郡'!D52+'上北郡'!E52</f>
        <v>204</v>
      </c>
      <c r="J52" s="20">
        <f>'下北郡'!O52</f>
        <v>119</v>
      </c>
      <c r="K52" s="20">
        <f t="shared" si="1"/>
        <v>1529</v>
      </c>
      <c r="L52" s="20">
        <f>SUM('県内10市'!D52:J52)</f>
        <v>7430</v>
      </c>
      <c r="M52" s="20"/>
      <c r="N52" s="64"/>
      <c r="O52" s="82">
        <f t="shared" si="4"/>
        <v>8959</v>
      </c>
    </row>
    <row r="53" spans="1:15" ht="21" customHeight="1" thickBot="1">
      <c r="A53" s="134" t="s">
        <v>67</v>
      </c>
      <c r="B53" s="135"/>
      <c r="C53" s="136"/>
      <c r="D53" s="38">
        <f>'東津軽郡'!O53</f>
        <v>7724</v>
      </c>
      <c r="E53" s="15">
        <f>'西津軽郡'!O53</f>
        <v>7828</v>
      </c>
      <c r="F53" s="15">
        <f>'中津軽郡'!O53</f>
        <v>639</v>
      </c>
      <c r="G53" s="15">
        <f>'南津軽郡'!O53</f>
        <v>12342</v>
      </c>
      <c r="H53" s="15">
        <f>'北津軽郡'!O53</f>
        <v>16693</v>
      </c>
      <c r="I53" s="15">
        <f>'上北郡'!D53+'上北郡'!E53</f>
        <v>5035</v>
      </c>
      <c r="J53" s="15">
        <f>'下北郡'!O53</f>
        <v>4922</v>
      </c>
      <c r="K53" s="15">
        <f t="shared" si="1"/>
        <v>55183</v>
      </c>
      <c r="L53" s="15">
        <f>SUM('県内10市'!D53:J53)</f>
        <v>202621</v>
      </c>
      <c r="M53" s="15"/>
      <c r="N53" s="68"/>
      <c r="O53" s="78">
        <f t="shared" si="4"/>
        <v>257804</v>
      </c>
    </row>
    <row r="54" spans="1:15" ht="23.25" customHeight="1" thickBot="1">
      <c r="A54" s="128" t="s">
        <v>92</v>
      </c>
      <c r="B54" s="129"/>
      <c r="C54" s="130"/>
      <c r="D54" s="83">
        <f>'東津軽郡'!O54</f>
        <v>18161</v>
      </c>
      <c r="E54" s="84">
        <f>'西津軽郡'!O54</f>
        <v>16441</v>
      </c>
      <c r="F54" s="84">
        <f>'中津軽郡'!O54</f>
        <v>1402</v>
      </c>
      <c r="G54" s="84">
        <f>'南津軽郡'!O54</f>
        <v>25915</v>
      </c>
      <c r="H54" s="84">
        <f>'北津軽郡'!O54</f>
        <v>32775</v>
      </c>
      <c r="I54" s="84">
        <f>'上北郡'!D54+'上北郡'!E54</f>
        <v>13271</v>
      </c>
      <c r="J54" s="84">
        <f>'下北郡'!O54</f>
        <v>12375</v>
      </c>
      <c r="K54" s="84">
        <f t="shared" si="1"/>
        <v>120340</v>
      </c>
      <c r="L54" s="84">
        <f>SUM('県内10市'!D54:J54)</f>
        <v>486249</v>
      </c>
      <c r="M54" s="80"/>
      <c r="N54" s="86"/>
      <c r="O54" s="78">
        <f t="shared" si="4"/>
        <v>606589</v>
      </c>
    </row>
  </sheetData>
  <sheetProtection/>
  <mergeCells count="40">
    <mergeCell ref="A46:C46"/>
    <mergeCell ref="B33:B35"/>
    <mergeCell ref="B36:B38"/>
    <mergeCell ref="A21:A29"/>
    <mergeCell ref="A30:A38"/>
    <mergeCell ref="B21:B23"/>
    <mergeCell ref="B24:B26"/>
    <mergeCell ref="B27:B29"/>
    <mergeCell ref="B30:B32"/>
    <mergeCell ref="B9:B11"/>
    <mergeCell ref="B12:B14"/>
    <mergeCell ref="B15:B17"/>
    <mergeCell ref="B18:B20"/>
    <mergeCell ref="A53:C53"/>
    <mergeCell ref="A9:A20"/>
    <mergeCell ref="A39:B41"/>
    <mergeCell ref="B48:B50"/>
    <mergeCell ref="A48:A52"/>
    <mergeCell ref="A47:C47"/>
    <mergeCell ref="B51:C51"/>
    <mergeCell ref="B52:C52"/>
    <mergeCell ref="A42:B44"/>
    <mergeCell ref="A45:C45"/>
    <mergeCell ref="J5:J8"/>
    <mergeCell ref="K5:K8"/>
    <mergeCell ref="L5:L8"/>
    <mergeCell ref="A5:C5"/>
    <mergeCell ref="A6:A8"/>
    <mergeCell ref="B6:B8"/>
    <mergeCell ref="C6:C8"/>
    <mergeCell ref="M5:M8"/>
    <mergeCell ref="N5:N8"/>
    <mergeCell ref="O5:O8"/>
    <mergeCell ref="A54:C54"/>
    <mergeCell ref="D5:D8"/>
    <mergeCell ref="E5:E8"/>
    <mergeCell ref="F5:F8"/>
    <mergeCell ref="G5:G8"/>
    <mergeCell ref="H5:H8"/>
    <mergeCell ref="I5:I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showZeros="0"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40</v>
      </c>
    </row>
    <row r="3" spans="1:15" ht="15" customHeight="1">
      <c r="A3" s="5"/>
      <c r="B3" s="5"/>
      <c r="C3" s="5"/>
      <c r="D3" s="5"/>
      <c r="E3" s="5"/>
      <c r="O3" s="23"/>
    </row>
    <row r="4" ht="15" customHeight="1" thickBot="1">
      <c r="O4" s="24"/>
    </row>
    <row r="5" spans="1:15" ht="48" customHeight="1">
      <c r="A5" s="144" t="s">
        <v>4</v>
      </c>
      <c r="B5" s="145"/>
      <c r="C5" s="146"/>
      <c r="D5" s="171" t="s">
        <v>87</v>
      </c>
      <c r="E5" s="103" t="s">
        <v>64</v>
      </c>
      <c r="F5" s="103" t="s">
        <v>88</v>
      </c>
      <c r="G5" s="103" t="s">
        <v>89</v>
      </c>
      <c r="H5" s="174" t="s">
        <v>90</v>
      </c>
      <c r="I5" s="103"/>
      <c r="J5" s="103"/>
      <c r="K5" s="103"/>
      <c r="L5" s="103"/>
      <c r="M5" s="103"/>
      <c r="N5" s="103"/>
      <c r="O5" s="148" t="s">
        <v>91</v>
      </c>
    </row>
    <row r="6" spans="1:15" ht="13.5">
      <c r="A6" s="142" t="s">
        <v>41</v>
      </c>
      <c r="B6" s="98" t="s">
        <v>42</v>
      </c>
      <c r="C6" s="106" t="s">
        <v>43</v>
      </c>
      <c r="D6" s="172"/>
      <c r="E6" s="153"/>
      <c r="F6" s="153"/>
      <c r="G6" s="153"/>
      <c r="H6" s="175"/>
      <c r="I6" s="153"/>
      <c r="J6" s="158"/>
      <c r="K6" s="158"/>
      <c r="L6" s="153"/>
      <c r="M6" s="153"/>
      <c r="N6" s="153"/>
      <c r="O6" s="149"/>
    </row>
    <row r="7" spans="1:15" ht="13.5">
      <c r="A7" s="142"/>
      <c r="B7" s="98"/>
      <c r="C7" s="106"/>
      <c r="D7" s="172"/>
      <c r="E7" s="153"/>
      <c r="F7" s="153"/>
      <c r="G7" s="153"/>
      <c r="H7" s="175"/>
      <c r="I7" s="153"/>
      <c r="J7" s="158"/>
      <c r="K7" s="158"/>
      <c r="L7" s="153"/>
      <c r="M7" s="153"/>
      <c r="N7" s="153"/>
      <c r="O7" s="149"/>
    </row>
    <row r="8" spans="1:15" ht="18.75" customHeight="1" thickBot="1">
      <c r="A8" s="147"/>
      <c r="B8" s="99"/>
      <c r="C8" s="107"/>
      <c r="D8" s="173"/>
      <c r="E8" s="154"/>
      <c r="F8" s="154"/>
      <c r="G8" s="154"/>
      <c r="H8" s="176"/>
      <c r="I8" s="154"/>
      <c r="J8" s="159"/>
      <c r="K8" s="159"/>
      <c r="L8" s="154"/>
      <c r="M8" s="154"/>
      <c r="N8" s="154"/>
      <c r="O8" s="150"/>
    </row>
    <row r="9" spans="1:15" ht="21" customHeight="1">
      <c r="A9" s="121" t="s">
        <v>19</v>
      </c>
      <c r="B9" s="97" t="s">
        <v>44</v>
      </c>
      <c r="C9" s="6" t="s">
        <v>45</v>
      </c>
      <c r="D9" s="26">
        <f>SUM('上北郡'!F9:J9)</f>
        <v>2667</v>
      </c>
      <c r="E9" s="27">
        <f>'三戸郡'!O9</f>
        <v>1762</v>
      </c>
      <c r="F9" s="27">
        <f>SUM(D9:E9)</f>
        <v>4429</v>
      </c>
      <c r="G9" s="11">
        <f>SUM('県内10市'!K9:M9)</f>
        <v>6494</v>
      </c>
      <c r="H9" s="87">
        <f>SUM(F9:G9)</f>
        <v>10923</v>
      </c>
      <c r="I9" s="29"/>
      <c r="J9" s="29"/>
      <c r="K9" s="29"/>
      <c r="L9" s="29"/>
      <c r="M9" s="29"/>
      <c r="N9" s="29"/>
      <c r="O9" s="75">
        <f>'青森管轄'!O9+'八戸管轄'!H9</f>
        <v>26899</v>
      </c>
    </row>
    <row r="10" spans="1:15" ht="21" customHeight="1">
      <c r="A10" s="122"/>
      <c r="B10" s="98"/>
      <c r="C10" s="9" t="s">
        <v>46</v>
      </c>
      <c r="D10" s="30">
        <f>SUM('上北郡'!F10:J10)</f>
        <v>579</v>
      </c>
      <c r="E10" s="11">
        <f>'三戸郡'!O10</f>
        <v>608</v>
      </c>
      <c r="F10" s="11">
        <f aca="true" t="shared" si="0" ref="F10:F54">SUM(D10:E10)</f>
        <v>1187</v>
      </c>
      <c r="G10" s="11">
        <f>SUM('県内10市'!K10:M10)</f>
        <v>2625</v>
      </c>
      <c r="H10" s="87">
        <f aca="true" t="shared" si="1" ref="H10:H54">SUM(F10:G10)</f>
        <v>3812</v>
      </c>
      <c r="I10" s="32"/>
      <c r="J10" s="32"/>
      <c r="K10" s="32"/>
      <c r="L10" s="32"/>
      <c r="M10" s="32"/>
      <c r="N10" s="32"/>
      <c r="O10" s="76">
        <f>'青森管轄'!O10+'八戸管轄'!H10</f>
        <v>8616</v>
      </c>
    </row>
    <row r="11" spans="1:15" ht="21" customHeight="1">
      <c r="A11" s="122"/>
      <c r="B11" s="98"/>
      <c r="C11" s="9" t="s">
        <v>47</v>
      </c>
      <c r="D11" s="30">
        <f>SUM('上北郡'!F11:J11)</f>
        <v>3246</v>
      </c>
      <c r="E11" s="11">
        <f>'三戸郡'!O11</f>
        <v>2370</v>
      </c>
      <c r="F11" s="11">
        <f t="shared" si="0"/>
        <v>5616</v>
      </c>
      <c r="G11" s="11">
        <f>SUM('県内10市'!K11:M11)</f>
        <v>9119</v>
      </c>
      <c r="H11" s="87">
        <f t="shared" si="1"/>
        <v>14735</v>
      </c>
      <c r="I11" s="32"/>
      <c r="J11" s="32"/>
      <c r="K11" s="32"/>
      <c r="L11" s="32"/>
      <c r="M11" s="32"/>
      <c r="N11" s="32"/>
      <c r="O11" s="76">
        <f>'青森管轄'!O11+'八戸管轄'!H11</f>
        <v>35515</v>
      </c>
    </row>
    <row r="12" spans="1:15" ht="21" customHeight="1">
      <c r="A12" s="122"/>
      <c r="B12" s="98" t="s">
        <v>48</v>
      </c>
      <c r="C12" s="9" t="s">
        <v>45</v>
      </c>
      <c r="D12" s="30">
        <f>SUM('上北郡'!F12:J12)</f>
        <v>4845</v>
      </c>
      <c r="E12" s="11">
        <f>'三戸郡'!O12</f>
        <v>3692</v>
      </c>
      <c r="F12" s="11">
        <f t="shared" si="0"/>
        <v>8537</v>
      </c>
      <c r="G12" s="11">
        <f>SUM('県内10市'!K12:M12)</f>
        <v>15274</v>
      </c>
      <c r="H12" s="87">
        <f t="shared" si="1"/>
        <v>23811</v>
      </c>
      <c r="I12" s="32"/>
      <c r="J12" s="32"/>
      <c r="K12" s="32"/>
      <c r="L12" s="32"/>
      <c r="M12" s="32"/>
      <c r="N12" s="32"/>
      <c r="O12" s="76">
        <f>'青森管轄'!O12+'八戸管轄'!H12</f>
        <v>60785</v>
      </c>
    </row>
    <row r="13" spans="1:15" ht="21" customHeight="1">
      <c r="A13" s="122"/>
      <c r="B13" s="98"/>
      <c r="C13" s="9" t="s">
        <v>46</v>
      </c>
      <c r="D13" s="30">
        <f>SUM('上北郡'!F13:J13)</f>
        <v>51</v>
      </c>
      <c r="E13" s="11">
        <f>'三戸郡'!O13</f>
        <v>40</v>
      </c>
      <c r="F13" s="11">
        <f t="shared" si="0"/>
        <v>91</v>
      </c>
      <c r="G13" s="11">
        <f>SUM('県内10市'!K13:M13)</f>
        <v>176</v>
      </c>
      <c r="H13" s="87">
        <f t="shared" si="1"/>
        <v>267</v>
      </c>
      <c r="I13" s="32"/>
      <c r="J13" s="32"/>
      <c r="K13" s="32"/>
      <c r="L13" s="32"/>
      <c r="M13" s="32"/>
      <c r="N13" s="32"/>
      <c r="O13" s="76">
        <f>'青森管轄'!O13+'八戸管轄'!H13</f>
        <v>709</v>
      </c>
    </row>
    <row r="14" spans="1:15" ht="21" customHeight="1">
      <c r="A14" s="122"/>
      <c r="B14" s="98"/>
      <c r="C14" s="9" t="s">
        <v>47</v>
      </c>
      <c r="D14" s="30">
        <f>SUM('上北郡'!F14:J14)</f>
        <v>4896</v>
      </c>
      <c r="E14" s="11">
        <f>'三戸郡'!O14</f>
        <v>3732</v>
      </c>
      <c r="F14" s="11">
        <f t="shared" si="0"/>
        <v>8628</v>
      </c>
      <c r="G14" s="11">
        <f>SUM('県内10市'!K14:M14)</f>
        <v>15450</v>
      </c>
      <c r="H14" s="87">
        <f t="shared" si="1"/>
        <v>24078</v>
      </c>
      <c r="I14" s="32"/>
      <c r="J14" s="32"/>
      <c r="K14" s="32"/>
      <c r="L14" s="32"/>
      <c r="M14" s="32"/>
      <c r="N14" s="32"/>
      <c r="O14" s="76">
        <f>'青森管轄'!O14+'八戸管轄'!H14</f>
        <v>61494</v>
      </c>
    </row>
    <row r="15" spans="1:15" ht="21" customHeight="1">
      <c r="A15" s="122"/>
      <c r="B15" s="98" t="s">
        <v>49</v>
      </c>
      <c r="C15" s="9" t="s">
        <v>45</v>
      </c>
      <c r="D15" s="30">
        <f>SUM('上北郡'!F15:J15)</f>
        <v>22</v>
      </c>
      <c r="E15" s="11">
        <f>'三戸郡'!O15</f>
        <v>7</v>
      </c>
      <c r="F15" s="11">
        <f t="shared" si="0"/>
        <v>29</v>
      </c>
      <c r="G15" s="11">
        <f>SUM('県内10市'!K15:M15)</f>
        <v>38</v>
      </c>
      <c r="H15" s="87">
        <f t="shared" si="1"/>
        <v>67</v>
      </c>
      <c r="I15" s="32"/>
      <c r="J15" s="32"/>
      <c r="K15" s="32"/>
      <c r="L15" s="32"/>
      <c r="M15" s="32"/>
      <c r="N15" s="32"/>
      <c r="O15" s="76">
        <f>'青森管轄'!O15+'八戸管轄'!H15</f>
        <v>206</v>
      </c>
    </row>
    <row r="16" spans="1:15" ht="21" customHeight="1">
      <c r="A16" s="122"/>
      <c r="B16" s="98"/>
      <c r="C16" s="9" t="s">
        <v>46</v>
      </c>
      <c r="D16" s="30">
        <f>SUM('上北郡'!F16:J16)</f>
        <v>42</v>
      </c>
      <c r="E16" s="11">
        <f>'三戸郡'!O16</f>
        <v>26</v>
      </c>
      <c r="F16" s="11">
        <f t="shared" si="0"/>
        <v>68</v>
      </c>
      <c r="G16" s="11">
        <f>SUM('県内10市'!K16:M16)</f>
        <v>392</v>
      </c>
      <c r="H16" s="87">
        <f t="shared" si="1"/>
        <v>460</v>
      </c>
      <c r="I16" s="32"/>
      <c r="J16" s="32"/>
      <c r="K16" s="32"/>
      <c r="L16" s="32"/>
      <c r="M16" s="32"/>
      <c r="N16" s="32"/>
      <c r="O16" s="76">
        <f>'青森管轄'!O16+'八戸管轄'!H16</f>
        <v>690</v>
      </c>
    </row>
    <row r="17" spans="1:15" ht="21" customHeight="1">
      <c r="A17" s="122"/>
      <c r="B17" s="98"/>
      <c r="C17" s="9" t="s">
        <v>47</v>
      </c>
      <c r="D17" s="30">
        <f>SUM('上北郡'!F17:J17)</f>
        <v>64</v>
      </c>
      <c r="E17" s="11">
        <f>'三戸郡'!O17</f>
        <v>33</v>
      </c>
      <c r="F17" s="11">
        <f t="shared" si="0"/>
        <v>97</v>
      </c>
      <c r="G17" s="11">
        <f>SUM('県内10市'!K17:M17)</f>
        <v>430</v>
      </c>
      <c r="H17" s="87">
        <f t="shared" si="1"/>
        <v>527</v>
      </c>
      <c r="I17" s="32"/>
      <c r="J17" s="32"/>
      <c r="K17" s="32"/>
      <c r="L17" s="32"/>
      <c r="M17" s="32"/>
      <c r="N17" s="32"/>
      <c r="O17" s="76">
        <f>'青森管轄'!O17+'八戸管轄'!H17</f>
        <v>896</v>
      </c>
    </row>
    <row r="18" spans="1:15" ht="21" customHeight="1">
      <c r="A18" s="122"/>
      <c r="B18" s="98" t="s">
        <v>26</v>
      </c>
      <c r="C18" s="9" t="s">
        <v>45</v>
      </c>
      <c r="D18" s="30">
        <f>SUM('上北郡'!F18:J18)</f>
        <v>7534</v>
      </c>
      <c r="E18" s="11">
        <f>'三戸郡'!O18</f>
        <v>5461</v>
      </c>
      <c r="F18" s="11">
        <f t="shared" si="0"/>
        <v>12995</v>
      </c>
      <c r="G18" s="11">
        <f>SUM('県内10市'!K18:M18)</f>
        <v>21806</v>
      </c>
      <c r="H18" s="87">
        <f t="shared" si="1"/>
        <v>34801</v>
      </c>
      <c r="I18" s="10">
        <f aca="true" t="shared" si="2" ref="I18:N20">I9+I12+I15</f>
        <v>0</v>
      </c>
      <c r="J18" s="10"/>
      <c r="K18" s="10"/>
      <c r="L18" s="10">
        <f t="shared" si="2"/>
        <v>0</v>
      </c>
      <c r="M18" s="10">
        <f t="shared" si="2"/>
        <v>0</v>
      </c>
      <c r="N18" s="10">
        <f t="shared" si="2"/>
        <v>0</v>
      </c>
      <c r="O18" s="76">
        <f>'青森管轄'!O18+'八戸管轄'!H18</f>
        <v>87890</v>
      </c>
    </row>
    <row r="19" spans="1:15" ht="21" customHeight="1">
      <c r="A19" s="122"/>
      <c r="B19" s="98"/>
      <c r="C19" s="9" t="s">
        <v>46</v>
      </c>
      <c r="D19" s="30">
        <f>SUM('上北郡'!F19:J19)</f>
        <v>672</v>
      </c>
      <c r="E19" s="11">
        <f>'三戸郡'!O19</f>
        <v>674</v>
      </c>
      <c r="F19" s="11">
        <f t="shared" si="0"/>
        <v>1346</v>
      </c>
      <c r="G19" s="11">
        <f>SUM('県内10市'!K19:M19)</f>
        <v>3193</v>
      </c>
      <c r="H19" s="87">
        <f t="shared" si="1"/>
        <v>4539</v>
      </c>
      <c r="I19" s="10">
        <f t="shared" si="2"/>
        <v>0</v>
      </c>
      <c r="J19" s="10"/>
      <c r="K19" s="10"/>
      <c r="L19" s="10">
        <f t="shared" si="2"/>
        <v>0</v>
      </c>
      <c r="M19" s="10">
        <f t="shared" si="2"/>
        <v>0</v>
      </c>
      <c r="N19" s="10">
        <f t="shared" si="2"/>
        <v>0</v>
      </c>
      <c r="O19" s="76">
        <f>'青森管轄'!O19+'八戸管轄'!H19</f>
        <v>10015</v>
      </c>
    </row>
    <row r="20" spans="1:15" ht="21" customHeight="1" thickBot="1">
      <c r="A20" s="123"/>
      <c r="B20" s="99"/>
      <c r="C20" s="12" t="s">
        <v>47</v>
      </c>
      <c r="D20" s="71">
        <f>SUM('上北郡'!F20:J20)</f>
        <v>8206</v>
      </c>
      <c r="E20" s="44">
        <f>'三戸郡'!O20</f>
        <v>6135</v>
      </c>
      <c r="F20" s="44">
        <f t="shared" si="0"/>
        <v>14341</v>
      </c>
      <c r="G20" s="44">
        <f>SUM('県内10市'!K20:M20)</f>
        <v>24999</v>
      </c>
      <c r="H20" s="88">
        <f t="shared" si="1"/>
        <v>39340</v>
      </c>
      <c r="I20" s="10">
        <f t="shared" si="2"/>
        <v>0</v>
      </c>
      <c r="J20" s="10"/>
      <c r="K20" s="10"/>
      <c r="L20" s="10">
        <f t="shared" si="2"/>
        <v>0</v>
      </c>
      <c r="M20" s="10">
        <f t="shared" si="2"/>
        <v>0</v>
      </c>
      <c r="N20" s="10">
        <f t="shared" si="2"/>
        <v>0</v>
      </c>
      <c r="O20" s="82">
        <f>'青森管轄'!O20+'八戸管轄'!H20</f>
        <v>97905</v>
      </c>
    </row>
    <row r="21" spans="1:15" ht="21" customHeight="1">
      <c r="A21" s="121" t="s">
        <v>27</v>
      </c>
      <c r="B21" s="97" t="s">
        <v>44</v>
      </c>
      <c r="C21" s="6" t="s">
        <v>45</v>
      </c>
      <c r="D21" s="72">
        <f>SUM('上北郡'!F21:J21)</f>
        <v>58</v>
      </c>
      <c r="E21" s="18">
        <f>'三戸郡'!O21</f>
        <v>27</v>
      </c>
      <c r="F21" s="18">
        <f t="shared" si="0"/>
        <v>85</v>
      </c>
      <c r="G21" s="18">
        <f>SUM('県内10市'!K21:M21)</f>
        <v>132</v>
      </c>
      <c r="H21" s="89">
        <f t="shared" si="1"/>
        <v>217</v>
      </c>
      <c r="I21" s="29"/>
      <c r="J21" s="29"/>
      <c r="K21" s="29"/>
      <c r="L21" s="29"/>
      <c r="M21" s="29"/>
      <c r="N21" s="29"/>
      <c r="O21" s="91">
        <f>'青森管轄'!O21+'八戸管轄'!H21</f>
        <v>581</v>
      </c>
    </row>
    <row r="22" spans="1:15" ht="21" customHeight="1">
      <c r="A22" s="122"/>
      <c r="B22" s="98"/>
      <c r="C22" s="9" t="s">
        <v>46</v>
      </c>
      <c r="D22" s="30">
        <f>SUM('上北郡'!F22:J22)</f>
        <v>107</v>
      </c>
      <c r="E22" s="11">
        <f>'三戸郡'!O22</f>
        <v>61</v>
      </c>
      <c r="F22" s="11">
        <f t="shared" si="0"/>
        <v>168</v>
      </c>
      <c r="G22" s="11">
        <f>SUM('県内10市'!K22:M22)</f>
        <v>424</v>
      </c>
      <c r="H22" s="87">
        <f t="shared" si="1"/>
        <v>592</v>
      </c>
      <c r="I22" s="32"/>
      <c r="J22" s="32"/>
      <c r="K22" s="32"/>
      <c r="L22" s="32"/>
      <c r="M22" s="32"/>
      <c r="N22" s="32"/>
      <c r="O22" s="76">
        <f>'青森管轄'!O22+'八戸管轄'!H22</f>
        <v>1377</v>
      </c>
    </row>
    <row r="23" spans="1:15" ht="21" customHeight="1">
      <c r="A23" s="122"/>
      <c r="B23" s="98"/>
      <c r="C23" s="9" t="s">
        <v>47</v>
      </c>
      <c r="D23" s="30">
        <f>SUM('上北郡'!F23:J23)</f>
        <v>165</v>
      </c>
      <c r="E23" s="11">
        <f>'三戸郡'!O23</f>
        <v>88</v>
      </c>
      <c r="F23" s="11">
        <f t="shared" si="0"/>
        <v>253</v>
      </c>
      <c r="G23" s="11">
        <f>SUM('県内10市'!K23:M23)</f>
        <v>556</v>
      </c>
      <c r="H23" s="87">
        <f t="shared" si="1"/>
        <v>809</v>
      </c>
      <c r="I23" s="32"/>
      <c r="J23" s="32"/>
      <c r="K23" s="32"/>
      <c r="L23" s="32"/>
      <c r="M23" s="32"/>
      <c r="N23" s="32"/>
      <c r="O23" s="76">
        <f>'青森管轄'!O23+'八戸管轄'!H23</f>
        <v>1958</v>
      </c>
    </row>
    <row r="24" spans="1:15" ht="21" customHeight="1">
      <c r="A24" s="122"/>
      <c r="B24" s="98" t="s">
        <v>48</v>
      </c>
      <c r="C24" s="9" t="s">
        <v>45</v>
      </c>
      <c r="D24" s="30">
        <f>SUM('上北郡'!F24:J24)</f>
        <v>181</v>
      </c>
      <c r="E24" s="11">
        <f>'三戸郡'!O24</f>
        <v>114</v>
      </c>
      <c r="F24" s="11">
        <f t="shared" si="0"/>
        <v>295</v>
      </c>
      <c r="G24" s="11">
        <f>SUM('県内10市'!K24:M24)</f>
        <v>556</v>
      </c>
      <c r="H24" s="87">
        <f t="shared" si="1"/>
        <v>851</v>
      </c>
      <c r="I24" s="32"/>
      <c r="J24" s="32"/>
      <c r="K24" s="32"/>
      <c r="L24" s="32"/>
      <c r="M24" s="32"/>
      <c r="N24" s="32"/>
      <c r="O24" s="76">
        <f>'青森管轄'!O24+'八戸管轄'!H24</f>
        <v>2056</v>
      </c>
    </row>
    <row r="25" spans="1:15" ht="21" customHeight="1">
      <c r="A25" s="122"/>
      <c r="B25" s="98"/>
      <c r="C25" s="9" t="s">
        <v>46</v>
      </c>
      <c r="D25" s="30">
        <f>SUM('上北郡'!F25:J25)</f>
        <v>44</v>
      </c>
      <c r="E25" s="11">
        <f>'三戸郡'!O25</f>
        <v>18</v>
      </c>
      <c r="F25" s="11">
        <f t="shared" si="0"/>
        <v>62</v>
      </c>
      <c r="G25" s="11">
        <f>SUM('県内10市'!K25:M25)</f>
        <v>37</v>
      </c>
      <c r="H25" s="87">
        <f t="shared" si="1"/>
        <v>99</v>
      </c>
      <c r="I25" s="32"/>
      <c r="J25" s="32"/>
      <c r="K25" s="32"/>
      <c r="L25" s="32"/>
      <c r="M25" s="32"/>
      <c r="N25" s="32"/>
      <c r="O25" s="76">
        <f>'青森管轄'!O25+'八戸管轄'!H25</f>
        <v>305</v>
      </c>
    </row>
    <row r="26" spans="1:15" ht="21" customHeight="1">
      <c r="A26" s="122"/>
      <c r="B26" s="98"/>
      <c r="C26" s="9" t="s">
        <v>47</v>
      </c>
      <c r="D26" s="30">
        <f>SUM('上北郡'!F26:J26)</f>
        <v>225</v>
      </c>
      <c r="E26" s="11">
        <f>'三戸郡'!O26</f>
        <v>132</v>
      </c>
      <c r="F26" s="11">
        <f t="shared" si="0"/>
        <v>357</v>
      </c>
      <c r="G26" s="11">
        <f>SUM('県内10市'!K26:M26)</f>
        <v>593</v>
      </c>
      <c r="H26" s="87">
        <f t="shared" si="1"/>
        <v>950</v>
      </c>
      <c r="I26" s="32"/>
      <c r="J26" s="32"/>
      <c r="K26" s="32"/>
      <c r="L26" s="32"/>
      <c r="M26" s="32"/>
      <c r="N26" s="32"/>
      <c r="O26" s="76">
        <f>'青森管轄'!O26+'八戸管轄'!H26</f>
        <v>2361</v>
      </c>
    </row>
    <row r="27" spans="1:15" ht="21" customHeight="1">
      <c r="A27" s="122"/>
      <c r="B27" s="98" t="s">
        <v>26</v>
      </c>
      <c r="C27" s="9" t="s">
        <v>45</v>
      </c>
      <c r="D27" s="30">
        <f>SUM('上北郡'!F27:J27)</f>
        <v>239</v>
      </c>
      <c r="E27" s="11">
        <f>'三戸郡'!O27</f>
        <v>141</v>
      </c>
      <c r="F27" s="11">
        <f t="shared" si="0"/>
        <v>380</v>
      </c>
      <c r="G27" s="11">
        <f>SUM('県内10市'!K27:M27)</f>
        <v>688</v>
      </c>
      <c r="H27" s="87">
        <f t="shared" si="1"/>
        <v>1068</v>
      </c>
      <c r="I27" s="10">
        <f aca="true" t="shared" si="3" ref="I27:N29">I21+I24</f>
        <v>0</v>
      </c>
      <c r="J27" s="10"/>
      <c r="K27" s="10"/>
      <c r="L27" s="10">
        <f t="shared" si="3"/>
        <v>0</v>
      </c>
      <c r="M27" s="10">
        <f t="shared" si="3"/>
        <v>0</v>
      </c>
      <c r="N27" s="10">
        <f t="shared" si="3"/>
        <v>0</v>
      </c>
      <c r="O27" s="76">
        <f>'青森管轄'!O27+'八戸管轄'!H27</f>
        <v>2637</v>
      </c>
    </row>
    <row r="28" spans="1:15" ht="21" customHeight="1">
      <c r="A28" s="122"/>
      <c r="B28" s="98"/>
      <c r="C28" s="9" t="s">
        <v>46</v>
      </c>
      <c r="D28" s="30">
        <f>SUM('上北郡'!F28:J28)</f>
        <v>151</v>
      </c>
      <c r="E28" s="11">
        <f>'三戸郡'!O28</f>
        <v>79</v>
      </c>
      <c r="F28" s="11">
        <f t="shared" si="0"/>
        <v>230</v>
      </c>
      <c r="G28" s="11">
        <f>SUM('県内10市'!K28:M28)</f>
        <v>461</v>
      </c>
      <c r="H28" s="87">
        <f t="shared" si="1"/>
        <v>691</v>
      </c>
      <c r="I28" s="10">
        <f t="shared" si="3"/>
        <v>0</v>
      </c>
      <c r="J28" s="10"/>
      <c r="K28" s="10"/>
      <c r="L28" s="10">
        <f t="shared" si="3"/>
        <v>0</v>
      </c>
      <c r="M28" s="10">
        <f t="shared" si="3"/>
        <v>0</v>
      </c>
      <c r="N28" s="10">
        <f t="shared" si="3"/>
        <v>0</v>
      </c>
      <c r="O28" s="76">
        <f>'青森管轄'!O28+'八戸管轄'!H28</f>
        <v>1682</v>
      </c>
    </row>
    <row r="29" spans="1:15" ht="21" customHeight="1" thickBot="1">
      <c r="A29" s="123"/>
      <c r="B29" s="99"/>
      <c r="C29" s="12" t="s">
        <v>47</v>
      </c>
      <c r="D29" s="71">
        <f>SUM('上北郡'!F29:J29)</f>
        <v>390</v>
      </c>
      <c r="E29" s="44">
        <f>'三戸郡'!O29</f>
        <v>220</v>
      </c>
      <c r="F29" s="44">
        <f t="shared" si="0"/>
        <v>610</v>
      </c>
      <c r="G29" s="44">
        <f>SUM('県内10市'!K29:M29)</f>
        <v>1149</v>
      </c>
      <c r="H29" s="88">
        <f t="shared" si="1"/>
        <v>1759</v>
      </c>
      <c r="I29" s="10">
        <f t="shared" si="3"/>
        <v>0</v>
      </c>
      <c r="J29" s="10"/>
      <c r="K29" s="10"/>
      <c r="L29" s="10">
        <f t="shared" si="3"/>
        <v>0</v>
      </c>
      <c r="M29" s="10">
        <f t="shared" si="3"/>
        <v>0</v>
      </c>
      <c r="N29" s="10">
        <f t="shared" si="3"/>
        <v>0</v>
      </c>
      <c r="O29" s="82">
        <f>'青森管轄'!O29+'八戸管轄'!H29</f>
        <v>4319</v>
      </c>
    </row>
    <row r="30" spans="1:15" ht="21" customHeight="1">
      <c r="A30" s="121" t="s">
        <v>28</v>
      </c>
      <c r="B30" s="97" t="s">
        <v>44</v>
      </c>
      <c r="C30" s="6" t="s">
        <v>45</v>
      </c>
      <c r="D30" s="72">
        <f>SUM('上北郡'!F30:J30)</f>
        <v>10257</v>
      </c>
      <c r="E30" s="18">
        <f>'三戸郡'!O30</f>
        <v>8423</v>
      </c>
      <c r="F30" s="18">
        <f t="shared" si="0"/>
        <v>18680</v>
      </c>
      <c r="G30" s="18">
        <f>SUM('県内10市'!K30:M30)</f>
        <v>43972</v>
      </c>
      <c r="H30" s="89">
        <f t="shared" si="1"/>
        <v>62652</v>
      </c>
      <c r="I30" s="29"/>
      <c r="J30" s="29"/>
      <c r="K30" s="29"/>
      <c r="L30" s="29"/>
      <c r="M30" s="29"/>
      <c r="N30" s="29"/>
      <c r="O30" s="91">
        <f>'青森管轄'!O30+'八戸管轄'!H30</f>
        <v>155047</v>
      </c>
    </row>
    <row r="31" spans="1:15" ht="21" customHeight="1">
      <c r="A31" s="122"/>
      <c r="B31" s="98"/>
      <c r="C31" s="9" t="s">
        <v>46</v>
      </c>
      <c r="D31" s="30">
        <f>SUM('上北郡'!F31:J31)</f>
        <v>22</v>
      </c>
      <c r="E31" s="11">
        <f>'三戸郡'!O31</f>
        <v>14</v>
      </c>
      <c r="F31" s="11">
        <f t="shared" si="0"/>
        <v>36</v>
      </c>
      <c r="G31" s="11">
        <f>SUM('県内10市'!K31:M31)</f>
        <v>22</v>
      </c>
      <c r="H31" s="87">
        <f t="shared" si="1"/>
        <v>58</v>
      </c>
      <c r="I31" s="32"/>
      <c r="J31" s="32"/>
      <c r="K31" s="32"/>
      <c r="L31" s="32"/>
      <c r="M31" s="32"/>
      <c r="N31" s="32"/>
      <c r="O31" s="76">
        <f>'青森管轄'!O31+'八戸管轄'!H31</f>
        <v>188</v>
      </c>
    </row>
    <row r="32" spans="1:15" ht="21" customHeight="1">
      <c r="A32" s="122"/>
      <c r="B32" s="98"/>
      <c r="C32" s="9" t="s">
        <v>47</v>
      </c>
      <c r="D32" s="30">
        <f>SUM('上北郡'!F32:J32)</f>
        <v>10279</v>
      </c>
      <c r="E32" s="11">
        <f>'三戸郡'!O32</f>
        <v>8437</v>
      </c>
      <c r="F32" s="11">
        <f t="shared" si="0"/>
        <v>18716</v>
      </c>
      <c r="G32" s="11">
        <f>SUM('県内10市'!K32:M32)</f>
        <v>43994</v>
      </c>
      <c r="H32" s="87">
        <f t="shared" si="1"/>
        <v>62710</v>
      </c>
      <c r="I32" s="32"/>
      <c r="J32" s="32"/>
      <c r="K32" s="32"/>
      <c r="L32" s="32"/>
      <c r="M32" s="32"/>
      <c r="N32" s="32"/>
      <c r="O32" s="76">
        <f>'青森管轄'!O32+'八戸管轄'!H32</f>
        <v>155235</v>
      </c>
    </row>
    <row r="33" spans="1:15" ht="21" customHeight="1">
      <c r="A33" s="122"/>
      <c r="B33" s="98" t="s">
        <v>48</v>
      </c>
      <c r="C33" s="9" t="s">
        <v>45</v>
      </c>
      <c r="D33" s="30">
        <f>SUM('上北郡'!F33:J33)</f>
        <v>18238</v>
      </c>
      <c r="E33" s="11">
        <f>'三戸郡'!O33</f>
        <v>15539</v>
      </c>
      <c r="F33" s="11">
        <f t="shared" si="0"/>
        <v>33777</v>
      </c>
      <c r="G33" s="11">
        <f>SUM('県内10市'!K33:M33)</f>
        <v>80600</v>
      </c>
      <c r="H33" s="87">
        <f t="shared" si="1"/>
        <v>114377</v>
      </c>
      <c r="I33" s="32"/>
      <c r="J33" s="32"/>
      <c r="K33" s="32"/>
      <c r="L33" s="32"/>
      <c r="M33" s="32"/>
      <c r="N33" s="32"/>
      <c r="O33" s="76">
        <f>'青森管轄'!O33+'八戸管轄'!H33</f>
        <v>282370</v>
      </c>
    </row>
    <row r="34" spans="1:15" ht="21" customHeight="1">
      <c r="A34" s="122"/>
      <c r="B34" s="98"/>
      <c r="C34" s="9" t="s">
        <v>46</v>
      </c>
      <c r="D34" s="30">
        <f>SUM('上北郡'!F34:J34)</f>
        <v>115</v>
      </c>
      <c r="E34" s="11">
        <f>'三戸郡'!O34</f>
        <v>81</v>
      </c>
      <c r="F34" s="11">
        <f t="shared" si="0"/>
        <v>196</v>
      </c>
      <c r="G34" s="11">
        <f>SUM('県内10市'!K34:M34)</f>
        <v>747</v>
      </c>
      <c r="H34" s="87">
        <f t="shared" si="1"/>
        <v>943</v>
      </c>
      <c r="I34" s="32"/>
      <c r="J34" s="32"/>
      <c r="K34" s="32"/>
      <c r="L34" s="32"/>
      <c r="M34" s="32"/>
      <c r="N34" s="32"/>
      <c r="O34" s="76">
        <f>'青森管轄'!O34+'八戸管轄'!H34</f>
        <v>3116</v>
      </c>
    </row>
    <row r="35" spans="1:15" ht="21" customHeight="1">
      <c r="A35" s="122"/>
      <c r="B35" s="98"/>
      <c r="C35" s="9" t="s">
        <v>47</v>
      </c>
      <c r="D35" s="30">
        <f>SUM('上北郡'!F35:J35)</f>
        <v>18353</v>
      </c>
      <c r="E35" s="11">
        <f>'三戸郡'!O35</f>
        <v>15620</v>
      </c>
      <c r="F35" s="11">
        <f t="shared" si="0"/>
        <v>33973</v>
      </c>
      <c r="G35" s="11">
        <f>SUM('県内10市'!K35:M35)</f>
        <v>81347</v>
      </c>
      <c r="H35" s="87">
        <f t="shared" si="1"/>
        <v>115320</v>
      </c>
      <c r="I35" s="32"/>
      <c r="J35" s="32"/>
      <c r="K35" s="32"/>
      <c r="L35" s="32"/>
      <c r="M35" s="32"/>
      <c r="N35" s="32"/>
      <c r="O35" s="76">
        <f>'青森管轄'!O35+'八戸管轄'!H35</f>
        <v>285486</v>
      </c>
    </row>
    <row r="36" spans="1:15" ht="21" customHeight="1">
      <c r="A36" s="122"/>
      <c r="B36" s="98" t="s">
        <v>26</v>
      </c>
      <c r="C36" s="9" t="s">
        <v>45</v>
      </c>
      <c r="D36" s="30">
        <f>SUM('上北郡'!F36:J36)</f>
        <v>28495</v>
      </c>
      <c r="E36" s="11">
        <f>'三戸郡'!O36</f>
        <v>23962</v>
      </c>
      <c r="F36" s="11">
        <f t="shared" si="0"/>
        <v>52457</v>
      </c>
      <c r="G36" s="11">
        <f>SUM('県内10市'!K36:M36)</f>
        <v>124572</v>
      </c>
      <c r="H36" s="87">
        <f t="shared" si="1"/>
        <v>177029</v>
      </c>
      <c r="I36" s="10">
        <f aca="true" t="shared" si="4" ref="I36:N38">I30+I33</f>
        <v>0</v>
      </c>
      <c r="J36" s="10"/>
      <c r="K36" s="10"/>
      <c r="L36" s="10">
        <f t="shared" si="4"/>
        <v>0</v>
      </c>
      <c r="M36" s="10">
        <f t="shared" si="4"/>
        <v>0</v>
      </c>
      <c r="N36" s="10">
        <f t="shared" si="4"/>
        <v>0</v>
      </c>
      <c r="O36" s="76">
        <f>'青森管轄'!O36+'八戸管轄'!H36</f>
        <v>437417</v>
      </c>
    </row>
    <row r="37" spans="1:15" ht="21" customHeight="1">
      <c r="A37" s="122"/>
      <c r="B37" s="98"/>
      <c r="C37" s="9" t="s">
        <v>46</v>
      </c>
      <c r="D37" s="30">
        <f>SUM('上北郡'!F37:J37)</f>
        <v>137</v>
      </c>
      <c r="E37" s="11">
        <f>'三戸郡'!O37</f>
        <v>95</v>
      </c>
      <c r="F37" s="11">
        <f t="shared" si="0"/>
        <v>232</v>
      </c>
      <c r="G37" s="11">
        <f>SUM('県内10市'!K37:M37)</f>
        <v>769</v>
      </c>
      <c r="H37" s="87">
        <f t="shared" si="1"/>
        <v>1001</v>
      </c>
      <c r="I37" s="10">
        <f t="shared" si="4"/>
        <v>0</v>
      </c>
      <c r="J37" s="10"/>
      <c r="K37" s="10"/>
      <c r="L37" s="10">
        <f t="shared" si="4"/>
        <v>0</v>
      </c>
      <c r="M37" s="10">
        <f t="shared" si="4"/>
        <v>0</v>
      </c>
      <c r="N37" s="10">
        <f t="shared" si="4"/>
        <v>0</v>
      </c>
      <c r="O37" s="76">
        <f>'青森管轄'!O37+'八戸管轄'!H37</f>
        <v>3304</v>
      </c>
    </row>
    <row r="38" spans="1:15" ht="21" customHeight="1" thickBot="1">
      <c r="A38" s="123"/>
      <c r="B38" s="99"/>
      <c r="C38" s="12" t="s">
        <v>47</v>
      </c>
      <c r="D38" s="71">
        <f>SUM('上北郡'!F38:J38)</f>
        <v>28632</v>
      </c>
      <c r="E38" s="44">
        <f>'三戸郡'!O38</f>
        <v>24057</v>
      </c>
      <c r="F38" s="44">
        <f t="shared" si="0"/>
        <v>52689</v>
      </c>
      <c r="G38" s="44">
        <f>SUM('県内10市'!K38:M38)</f>
        <v>125341</v>
      </c>
      <c r="H38" s="88">
        <f t="shared" si="1"/>
        <v>178030</v>
      </c>
      <c r="I38" s="10">
        <f t="shared" si="4"/>
        <v>0</v>
      </c>
      <c r="J38" s="10"/>
      <c r="K38" s="10"/>
      <c r="L38" s="10">
        <f t="shared" si="4"/>
        <v>0</v>
      </c>
      <c r="M38" s="10">
        <f t="shared" si="4"/>
        <v>0</v>
      </c>
      <c r="N38" s="10">
        <f t="shared" si="4"/>
        <v>0</v>
      </c>
      <c r="O38" s="82">
        <f>'青森管轄'!O38+'八戸管轄'!H38</f>
        <v>440721</v>
      </c>
    </row>
    <row r="39" spans="1:15" ht="21" customHeight="1">
      <c r="A39" s="112" t="s">
        <v>50</v>
      </c>
      <c r="B39" s="113"/>
      <c r="C39" s="6" t="s">
        <v>45</v>
      </c>
      <c r="D39" s="72">
        <f>SUM('上北郡'!F39:J39)</f>
        <v>1084</v>
      </c>
      <c r="E39" s="18">
        <f>'三戸郡'!O39</f>
        <v>878</v>
      </c>
      <c r="F39" s="18">
        <f t="shared" si="0"/>
        <v>1962</v>
      </c>
      <c r="G39" s="18">
        <f>SUM('県内10市'!K39:M39)</f>
        <v>4538</v>
      </c>
      <c r="H39" s="89">
        <f t="shared" si="1"/>
        <v>6500</v>
      </c>
      <c r="I39" s="29"/>
      <c r="J39" s="29"/>
      <c r="K39" s="29"/>
      <c r="L39" s="29"/>
      <c r="M39" s="29"/>
      <c r="N39" s="29"/>
      <c r="O39" s="91">
        <f>'青森管轄'!O39+'八戸管轄'!H39</f>
        <v>17376</v>
      </c>
    </row>
    <row r="40" spans="1:15" ht="21" customHeight="1">
      <c r="A40" s="114"/>
      <c r="B40" s="115"/>
      <c r="C40" s="9" t="s">
        <v>46</v>
      </c>
      <c r="D40" s="30">
        <f>SUM('上北郡'!F40:J40)</f>
        <v>276</v>
      </c>
      <c r="E40" s="11">
        <f>'三戸郡'!O40</f>
        <v>266</v>
      </c>
      <c r="F40" s="11">
        <f t="shared" si="0"/>
        <v>542</v>
      </c>
      <c r="G40" s="11">
        <f>SUM('県内10市'!K40:M40)</f>
        <v>1469</v>
      </c>
      <c r="H40" s="87">
        <f t="shared" si="1"/>
        <v>2011</v>
      </c>
      <c r="I40" s="32"/>
      <c r="J40" s="32"/>
      <c r="K40" s="32"/>
      <c r="L40" s="32"/>
      <c r="M40" s="32"/>
      <c r="N40" s="32"/>
      <c r="O40" s="76">
        <f>'青森管轄'!O40+'八戸管轄'!H40</f>
        <v>4937</v>
      </c>
    </row>
    <row r="41" spans="1:15" ht="21" customHeight="1" thickBot="1">
      <c r="A41" s="116"/>
      <c r="B41" s="117"/>
      <c r="C41" s="12" t="s">
        <v>47</v>
      </c>
      <c r="D41" s="71">
        <f>SUM('上北郡'!F41:J41)</f>
        <v>1360</v>
      </c>
      <c r="E41" s="44">
        <f>'三戸郡'!O41</f>
        <v>1144</v>
      </c>
      <c r="F41" s="44">
        <f t="shared" si="0"/>
        <v>2504</v>
      </c>
      <c r="G41" s="44">
        <f>SUM('県内10市'!K41:M41)</f>
        <v>6007</v>
      </c>
      <c r="H41" s="88">
        <f t="shared" si="1"/>
        <v>8511</v>
      </c>
      <c r="I41" s="35"/>
      <c r="J41" s="35"/>
      <c r="K41" s="35"/>
      <c r="L41" s="35"/>
      <c r="M41" s="35"/>
      <c r="N41" s="35"/>
      <c r="O41" s="82">
        <f>'青森管轄'!O41+'八戸管轄'!H41</f>
        <v>22313</v>
      </c>
    </row>
    <row r="42" spans="1:15" ht="21" customHeight="1">
      <c r="A42" s="112" t="s">
        <v>51</v>
      </c>
      <c r="B42" s="113"/>
      <c r="C42" s="6" t="s">
        <v>45</v>
      </c>
      <c r="D42" s="72">
        <f>SUM('上北郡'!F42:J42)</f>
        <v>642</v>
      </c>
      <c r="E42" s="18">
        <f>'三戸郡'!O42</f>
        <v>343</v>
      </c>
      <c r="F42" s="18">
        <f t="shared" si="0"/>
        <v>985</v>
      </c>
      <c r="G42" s="18">
        <f>SUM('県内10市'!K42:M42)</f>
        <v>1475</v>
      </c>
      <c r="H42" s="89">
        <f t="shared" si="1"/>
        <v>2460</v>
      </c>
      <c r="I42" s="29"/>
      <c r="J42" s="29"/>
      <c r="K42" s="29"/>
      <c r="L42" s="29"/>
      <c r="M42" s="29"/>
      <c r="N42" s="29"/>
      <c r="O42" s="91">
        <f>'青森管轄'!O42+'八戸管轄'!H42</f>
        <v>7953</v>
      </c>
    </row>
    <row r="43" spans="1:15" ht="21" customHeight="1">
      <c r="A43" s="114"/>
      <c r="B43" s="115"/>
      <c r="C43" s="9" t="s">
        <v>46</v>
      </c>
      <c r="D43" s="30">
        <f>SUM('上北郡'!F43:J43)</f>
        <v>9</v>
      </c>
      <c r="E43" s="11">
        <f>'三戸郡'!O43</f>
        <v>0</v>
      </c>
      <c r="F43" s="11">
        <f t="shared" si="0"/>
        <v>9</v>
      </c>
      <c r="G43" s="11">
        <f>SUM('県内10市'!K43:M43)</f>
        <v>19</v>
      </c>
      <c r="H43" s="87">
        <f t="shared" si="1"/>
        <v>28</v>
      </c>
      <c r="I43" s="32"/>
      <c r="J43" s="32"/>
      <c r="K43" s="32"/>
      <c r="L43" s="32"/>
      <c r="M43" s="32"/>
      <c r="N43" s="32"/>
      <c r="O43" s="76">
        <f>'青森管轄'!O43+'八戸管轄'!H43</f>
        <v>40</v>
      </c>
    </row>
    <row r="44" spans="1:15" ht="21" customHeight="1" thickBot="1">
      <c r="A44" s="116"/>
      <c r="B44" s="117"/>
      <c r="C44" s="12" t="s">
        <v>47</v>
      </c>
      <c r="D44" s="73">
        <f>SUM('上北郡'!F44:J44)</f>
        <v>651</v>
      </c>
      <c r="E44" s="20">
        <f>'三戸郡'!O44</f>
        <v>343</v>
      </c>
      <c r="F44" s="20">
        <f t="shared" si="0"/>
        <v>994</v>
      </c>
      <c r="G44" s="20">
        <f>SUM('県内10市'!K44:M44)</f>
        <v>1494</v>
      </c>
      <c r="H44" s="90">
        <f t="shared" si="1"/>
        <v>2488</v>
      </c>
      <c r="I44" s="35"/>
      <c r="J44" s="35"/>
      <c r="K44" s="35"/>
      <c r="L44" s="35"/>
      <c r="M44" s="35"/>
      <c r="N44" s="35"/>
      <c r="O44" s="92">
        <f>'青森管轄'!O44+'八戸管轄'!H44</f>
        <v>7993</v>
      </c>
    </row>
    <row r="45" spans="1:15" ht="21" customHeight="1" thickBot="1">
      <c r="A45" s="118" t="s">
        <v>52</v>
      </c>
      <c r="B45" s="119"/>
      <c r="C45" s="120"/>
      <c r="D45" s="38">
        <f>SUM('上北郡'!F45:J45)</f>
        <v>39239</v>
      </c>
      <c r="E45" s="15">
        <f>'三戸郡'!O45</f>
        <v>31899</v>
      </c>
      <c r="F45" s="15">
        <f t="shared" si="0"/>
        <v>71138</v>
      </c>
      <c r="G45" s="15">
        <f>SUM('県内10市'!K45:M45)</f>
        <v>158990</v>
      </c>
      <c r="H45" s="80">
        <f t="shared" si="1"/>
        <v>230128</v>
      </c>
      <c r="I45" s="37"/>
      <c r="J45" s="37"/>
      <c r="K45" s="37"/>
      <c r="L45" s="37"/>
      <c r="M45" s="37"/>
      <c r="N45" s="37"/>
      <c r="O45" s="78">
        <f>'青森管轄'!O45+'八戸管轄'!H45</f>
        <v>573251</v>
      </c>
    </row>
    <row r="46" spans="1:15" ht="21" customHeight="1" thickBot="1">
      <c r="A46" s="118" t="s">
        <v>32</v>
      </c>
      <c r="B46" s="119"/>
      <c r="C46" s="120"/>
      <c r="D46" s="38">
        <f>SUM('上北郡'!F46:J46)</f>
        <v>658</v>
      </c>
      <c r="E46" s="15">
        <f>'三戸郡'!O46</f>
        <v>477</v>
      </c>
      <c r="F46" s="15">
        <f t="shared" si="0"/>
        <v>1135</v>
      </c>
      <c r="G46" s="15">
        <f>SUM('県内10市'!K46:M46)</f>
        <v>2665</v>
      </c>
      <c r="H46" s="80">
        <f t="shared" si="1"/>
        <v>3800</v>
      </c>
      <c r="I46" s="37"/>
      <c r="J46" s="37"/>
      <c r="K46" s="37"/>
      <c r="L46" s="37"/>
      <c r="M46" s="37"/>
      <c r="N46" s="37"/>
      <c r="O46" s="78">
        <f>'青森管轄'!O46+'八戸管轄'!H46</f>
        <v>9462</v>
      </c>
    </row>
    <row r="47" spans="1:15" ht="21" customHeight="1" thickBot="1">
      <c r="A47" s="118" t="s">
        <v>53</v>
      </c>
      <c r="B47" s="119"/>
      <c r="C47" s="120"/>
      <c r="D47" s="38">
        <f>SUM('上北郡'!F47:J47)</f>
        <v>39897</v>
      </c>
      <c r="E47" s="15">
        <f>'三戸郡'!O47</f>
        <v>32376</v>
      </c>
      <c r="F47" s="15">
        <f t="shared" si="0"/>
        <v>72273</v>
      </c>
      <c r="G47" s="15">
        <f>SUM('県内10市'!K47:M47)</f>
        <v>161655</v>
      </c>
      <c r="H47" s="80">
        <f t="shared" si="1"/>
        <v>233928</v>
      </c>
      <c r="I47" s="37"/>
      <c r="J47" s="37"/>
      <c r="K47" s="37"/>
      <c r="L47" s="37"/>
      <c r="M47" s="37"/>
      <c r="N47" s="37"/>
      <c r="O47" s="78">
        <f>'青森管轄'!O47+'八戸管轄'!H47</f>
        <v>582713</v>
      </c>
    </row>
    <row r="48" spans="1:15" ht="21" customHeight="1">
      <c r="A48" s="160" t="s">
        <v>34</v>
      </c>
      <c r="B48" s="113" t="s">
        <v>54</v>
      </c>
      <c r="C48" s="6" t="s">
        <v>55</v>
      </c>
      <c r="D48" s="72">
        <f>SUM('上北郡'!F48:J48)</f>
        <v>14457</v>
      </c>
      <c r="E48" s="18">
        <f>'三戸郡'!O48</f>
        <v>14467</v>
      </c>
      <c r="F48" s="18">
        <f t="shared" si="0"/>
        <v>28924</v>
      </c>
      <c r="G48" s="18">
        <f>SUM('県内10市'!K48:M48)</f>
        <v>60143</v>
      </c>
      <c r="H48" s="89">
        <f t="shared" si="1"/>
        <v>89067</v>
      </c>
      <c r="I48" s="29"/>
      <c r="J48" s="29"/>
      <c r="K48" s="29"/>
      <c r="L48" s="29"/>
      <c r="M48" s="29"/>
      <c r="N48" s="29"/>
      <c r="O48" s="91">
        <f>'青森管轄'!O48+'八戸管轄'!H48</f>
        <v>246336</v>
      </c>
    </row>
    <row r="49" spans="1:15" ht="21" customHeight="1">
      <c r="A49" s="142"/>
      <c r="B49" s="115"/>
      <c r="C49" s="9" t="s">
        <v>56</v>
      </c>
      <c r="D49" s="30">
        <f>SUM('上北郡'!F49:J49)</f>
        <v>11076</v>
      </c>
      <c r="E49" s="11">
        <f>'三戸郡'!O49</f>
        <v>13576</v>
      </c>
      <c r="F49" s="11">
        <f t="shared" si="0"/>
        <v>24652</v>
      </c>
      <c r="G49" s="11">
        <f>SUM('県内10市'!K49:M49)</f>
        <v>28879</v>
      </c>
      <c r="H49" s="87">
        <f t="shared" si="1"/>
        <v>53531</v>
      </c>
      <c r="I49" s="32"/>
      <c r="J49" s="32"/>
      <c r="K49" s="32"/>
      <c r="L49" s="32"/>
      <c r="M49" s="32"/>
      <c r="N49" s="32"/>
      <c r="O49" s="76">
        <f>'青森管轄'!O49+'八戸管轄'!H49</f>
        <v>143940</v>
      </c>
    </row>
    <row r="50" spans="1:15" ht="21" customHeight="1">
      <c r="A50" s="142"/>
      <c r="B50" s="115"/>
      <c r="C50" s="9" t="s">
        <v>47</v>
      </c>
      <c r="D50" s="30">
        <f>SUM('上北郡'!F50:J50)</f>
        <v>25533</v>
      </c>
      <c r="E50" s="11">
        <f>'三戸郡'!O50</f>
        <v>28043</v>
      </c>
      <c r="F50" s="11">
        <f t="shared" si="0"/>
        <v>53576</v>
      </c>
      <c r="G50" s="11">
        <f>SUM('県内10市'!K50:M50)</f>
        <v>89022</v>
      </c>
      <c r="H50" s="87">
        <f t="shared" si="1"/>
        <v>142598</v>
      </c>
      <c r="I50" s="32"/>
      <c r="J50" s="32"/>
      <c r="K50" s="32"/>
      <c r="L50" s="32"/>
      <c r="M50" s="32"/>
      <c r="N50" s="32"/>
      <c r="O50" s="76">
        <f>'青森管轄'!O50+'八戸管轄'!H50</f>
        <v>390276</v>
      </c>
    </row>
    <row r="51" spans="1:15" ht="21" customHeight="1">
      <c r="A51" s="142"/>
      <c r="B51" s="108" t="s">
        <v>38</v>
      </c>
      <c r="C51" s="109"/>
      <c r="D51" s="30">
        <f>SUM('上北郡'!F51:J51)</f>
        <v>129</v>
      </c>
      <c r="E51" s="11">
        <f>'三戸郡'!O51</f>
        <v>109</v>
      </c>
      <c r="F51" s="11">
        <f t="shared" si="0"/>
        <v>238</v>
      </c>
      <c r="G51" s="11">
        <f>SUM('県内10市'!K51:M51)</f>
        <v>369</v>
      </c>
      <c r="H51" s="87">
        <f t="shared" si="1"/>
        <v>607</v>
      </c>
      <c r="I51" s="32"/>
      <c r="J51" s="32"/>
      <c r="K51" s="32"/>
      <c r="L51" s="32"/>
      <c r="M51" s="32"/>
      <c r="N51" s="32"/>
      <c r="O51" s="76">
        <f>'青森管轄'!O51+'八戸管轄'!H51</f>
        <v>1774</v>
      </c>
    </row>
    <row r="52" spans="1:15" ht="21" customHeight="1" thickBot="1">
      <c r="A52" s="147"/>
      <c r="B52" s="161" t="s">
        <v>39</v>
      </c>
      <c r="C52" s="162"/>
      <c r="D52" s="73">
        <f>SUM('上北郡'!F52:J52)</f>
        <v>813</v>
      </c>
      <c r="E52" s="20">
        <f>'三戸郡'!O52</f>
        <v>717</v>
      </c>
      <c r="F52" s="20">
        <f t="shared" si="0"/>
        <v>1530</v>
      </c>
      <c r="G52" s="20">
        <f>SUM('県内10市'!K52:M52)</f>
        <v>3439</v>
      </c>
      <c r="H52" s="90">
        <f t="shared" si="1"/>
        <v>4969</v>
      </c>
      <c r="I52" s="35"/>
      <c r="J52" s="35"/>
      <c r="K52" s="35"/>
      <c r="L52" s="35"/>
      <c r="M52" s="35"/>
      <c r="N52" s="35"/>
      <c r="O52" s="92">
        <f>'青森管轄'!O52+'八戸管轄'!H52</f>
        <v>13928</v>
      </c>
    </row>
    <row r="53" spans="1:15" ht="21" customHeight="1" thickBot="1">
      <c r="A53" s="134" t="s">
        <v>67</v>
      </c>
      <c r="B53" s="135"/>
      <c r="C53" s="136"/>
      <c r="D53" s="38">
        <f>SUM('上北郡'!F53:J53)</f>
        <v>26475</v>
      </c>
      <c r="E53" s="15">
        <f>'三戸郡'!O53</f>
        <v>28869</v>
      </c>
      <c r="F53" s="15">
        <f t="shared" si="0"/>
        <v>55344</v>
      </c>
      <c r="G53" s="15">
        <f>SUM('県内10市'!K53:M53)</f>
        <v>92830</v>
      </c>
      <c r="H53" s="80">
        <f t="shared" si="1"/>
        <v>148174</v>
      </c>
      <c r="I53" s="37"/>
      <c r="J53" s="37"/>
      <c r="K53" s="37"/>
      <c r="L53" s="37"/>
      <c r="M53" s="37"/>
      <c r="N53" s="37"/>
      <c r="O53" s="78">
        <f>'青森管轄'!O53+'八戸管轄'!H53</f>
        <v>405978</v>
      </c>
    </row>
    <row r="54" spans="1:15" ht="23.25" customHeight="1" thickBot="1">
      <c r="A54" s="128" t="s">
        <v>92</v>
      </c>
      <c r="B54" s="129"/>
      <c r="C54" s="130"/>
      <c r="D54" s="83">
        <f>SUM('上北郡'!F54:J54)</f>
        <v>66372</v>
      </c>
      <c r="E54" s="84">
        <f>'三戸郡'!O54</f>
        <v>61245</v>
      </c>
      <c r="F54" s="84">
        <f t="shared" si="0"/>
        <v>127617</v>
      </c>
      <c r="G54" s="80">
        <f>SUM('県内10市'!K54:M54)</f>
        <v>254485</v>
      </c>
      <c r="H54" s="80">
        <f t="shared" si="1"/>
        <v>382102</v>
      </c>
      <c r="I54" s="85"/>
      <c r="J54" s="85"/>
      <c r="K54" s="85"/>
      <c r="L54" s="85"/>
      <c r="M54" s="85"/>
      <c r="N54" s="85"/>
      <c r="O54" s="93">
        <f>'青森管轄'!O54+'八戸管轄'!H54</f>
        <v>988691</v>
      </c>
    </row>
  </sheetData>
  <sheetProtection/>
  <mergeCells count="40">
    <mergeCell ref="L5:L8"/>
    <mergeCell ref="M5:M8"/>
    <mergeCell ref="A47:C47"/>
    <mergeCell ref="B51:C51"/>
    <mergeCell ref="B52:C52"/>
    <mergeCell ref="A42:B44"/>
    <mergeCell ref="O5:O8"/>
    <mergeCell ref="A54:C54"/>
    <mergeCell ref="E5:E8"/>
    <mergeCell ref="F5:F8"/>
    <mergeCell ref="G5:G8"/>
    <mergeCell ref="H5:H8"/>
    <mergeCell ref="A45:C45"/>
    <mergeCell ref="A46:C46"/>
    <mergeCell ref="B33:B35"/>
    <mergeCell ref="B36:B38"/>
    <mergeCell ref="N5:N8"/>
    <mergeCell ref="A53:C53"/>
    <mergeCell ref="A9:A20"/>
    <mergeCell ref="A39:B41"/>
    <mergeCell ref="B48:B50"/>
    <mergeCell ref="A48:A52"/>
    <mergeCell ref="B15:B17"/>
    <mergeCell ref="B18:B20"/>
    <mergeCell ref="A21:A29"/>
    <mergeCell ref="A30:A38"/>
    <mergeCell ref="B21:B23"/>
    <mergeCell ref="B24:B26"/>
    <mergeCell ref="B27:B29"/>
    <mergeCell ref="B30:B32"/>
    <mergeCell ref="J5:J8"/>
    <mergeCell ref="K5:K8"/>
    <mergeCell ref="B9:B11"/>
    <mergeCell ref="B12:B14"/>
    <mergeCell ref="D5:D8"/>
    <mergeCell ref="A5:C5"/>
    <mergeCell ref="A6:A8"/>
    <mergeCell ref="B6:B8"/>
    <mergeCell ref="C6:C8"/>
    <mergeCell ref="I5:I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7" ht="15" customHeight="1">
      <c r="A2" s="21"/>
      <c r="B2" s="21"/>
      <c r="C2" s="21"/>
      <c r="D2" s="21"/>
      <c r="E2" s="21"/>
      <c r="F2" s="22"/>
      <c r="G2" s="1" t="s">
        <v>40</v>
      </c>
    </row>
    <row r="3" spans="1:15" ht="15" customHeight="1">
      <c r="A3" s="5"/>
      <c r="B3" s="49" t="s">
        <v>93</v>
      </c>
      <c r="C3" s="50"/>
      <c r="D3" s="51"/>
      <c r="E3" s="52"/>
      <c r="M3" s="53"/>
      <c r="N3" s="53"/>
      <c r="O3" s="23"/>
    </row>
    <row r="4" spans="13:15" ht="15" customHeight="1" thickBot="1">
      <c r="M4" s="24"/>
      <c r="N4" s="24"/>
      <c r="O4" s="24"/>
    </row>
    <row r="5" spans="1:15" ht="48" customHeight="1">
      <c r="A5" s="144" t="s">
        <v>94</v>
      </c>
      <c r="B5" s="145"/>
      <c r="C5" s="146"/>
      <c r="D5" s="155" t="s">
        <v>95</v>
      </c>
      <c r="E5" s="151" t="s">
        <v>0</v>
      </c>
      <c r="F5" s="103" t="s">
        <v>96</v>
      </c>
      <c r="G5" s="103" t="s">
        <v>97</v>
      </c>
      <c r="H5" s="103"/>
      <c r="I5" s="103"/>
      <c r="J5" s="103"/>
      <c r="K5" s="103"/>
      <c r="L5" s="103"/>
      <c r="M5" s="103"/>
      <c r="N5" s="168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6"/>
      <c r="E6" s="152"/>
      <c r="F6" s="153"/>
      <c r="G6" s="153"/>
      <c r="H6" s="153"/>
      <c r="I6" s="158"/>
      <c r="J6" s="158"/>
      <c r="K6" s="153"/>
      <c r="L6" s="153"/>
      <c r="M6" s="153"/>
      <c r="N6" s="169"/>
      <c r="O6" s="149"/>
    </row>
    <row r="7" spans="1:15" ht="13.5">
      <c r="A7" s="142"/>
      <c r="B7" s="98"/>
      <c r="C7" s="106"/>
      <c r="D7" s="156"/>
      <c r="E7" s="152"/>
      <c r="F7" s="153"/>
      <c r="G7" s="153"/>
      <c r="H7" s="153"/>
      <c r="I7" s="158"/>
      <c r="J7" s="158"/>
      <c r="K7" s="153"/>
      <c r="L7" s="153"/>
      <c r="M7" s="153"/>
      <c r="N7" s="169"/>
      <c r="O7" s="149"/>
    </row>
    <row r="8" spans="1:15" ht="18.75" customHeight="1" thickBot="1">
      <c r="A8" s="147"/>
      <c r="B8" s="99"/>
      <c r="C8" s="107"/>
      <c r="D8" s="157"/>
      <c r="E8" s="177"/>
      <c r="F8" s="154"/>
      <c r="G8" s="154"/>
      <c r="H8" s="154"/>
      <c r="I8" s="159"/>
      <c r="J8" s="159"/>
      <c r="K8" s="154"/>
      <c r="L8" s="154"/>
      <c r="M8" s="154"/>
      <c r="N8" s="170"/>
      <c r="O8" s="150"/>
    </row>
    <row r="9" spans="1:15" ht="21" customHeight="1">
      <c r="A9" s="121" t="s">
        <v>19</v>
      </c>
      <c r="B9" s="97" t="s">
        <v>44</v>
      </c>
      <c r="C9" s="6" t="s">
        <v>45</v>
      </c>
      <c r="D9" s="7">
        <v>269</v>
      </c>
      <c r="E9" s="8">
        <v>193</v>
      </c>
      <c r="F9" s="8">
        <v>69</v>
      </c>
      <c r="G9" s="8">
        <v>72</v>
      </c>
      <c r="H9" s="8"/>
      <c r="I9" s="8"/>
      <c r="J9" s="8"/>
      <c r="K9" s="8"/>
      <c r="L9" s="8"/>
      <c r="M9" s="8"/>
      <c r="N9" s="36"/>
      <c r="O9" s="75">
        <f aca="true" t="shared" si="0" ref="O9:O54">SUM(D9:N9)</f>
        <v>603</v>
      </c>
    </row>
    <row r="10" spans="1:15" ht="21" customHeight="1">
      <c r="A10" s="122"/>
      <c r="B10" s="98"/>
      <c r="C10" s="9" t="s">
        <v>46</v>
      </c>
      <c r="D10" s="10">
        <v>19</v>
      </c>
      <c r="E10" s="11">
        <v>23</v>
      </c>
      <c r="F10" s="11">
        <v>7</v>
      </c>
      <c r="G10" s="11">
        <v>0</v>
      </c>
      <c r="H10" s="11"/>
      <c r="I10" s="11"/>
      <c r="J10" s="11"/>
      <c r="K10" s="11"/>
      <c r="L10" s="11"/>
      <c r="M10" s="11"/>
      <c r="N10" s="31"/>
      <c r="O10" s="76">
        <f t="shared" si="0"/>
        <v>49</v>
      </c>
    </row>
    <row r="11" spans="1:15" ht="21" customHeight="1">
      <c r="A11" s="122"/>
      <c r="B11" s="98"/>
      <c r="C11" s="9" t="s">
        <v>47</v>
      </c>
      <c r="D11" s="10">
        <f>SUM(D9:D10)</f>
        <v>288</v>
      </c>
      <c r="E11" s="11">
        <f>SUM(E9:E10)</f>
        <v>216</v>
      </c>
      <c r="F11" s="11">
        <f>SUM(F9:F10)</f>
        <v>76</v>
      </c>
      <c r="G11" s="11">
        <f>SUM(G9:G10)</f>
        <v>72</v>
      </c>
      <c r="H11" s="11"/>
      <c r="I11" s="11"/>
      <c r="J11" s="11"/>
      <c r="K11" s="11"/>
      <c r="L11" s="11"/>
      <c r="M11" s="11"/>
      <c r="N11" s="31"/>
      <c r="O11" s="76">
        <f t="shared" si="0"/>
        <v>652</v>
      </c>
    </row>
    <row r="12" spans="1:15" ht="21" customHeight="1">
      <c r="A12" s="122"/>
      <c r="B12" s="98" t="s">
        <v>48</v>
      </c>
      <c r="C12" s="9" t="s">
        <v>45</v>
      </c>
      <c r="D12" s="10">
        <v>743</v>
      </c>
      <c r="E12" s="11">
        <v>307</v>
      </c>
      <c r="F12" s="11">
        <v>116</v>
      </c>
      <c r="G12" s="11">
        <v>185</v>
      </c>
      <c r="H12" s="11"/>
      <c r="I12" s="11"/>
      <c r="J12" s="11"/>
      <c r="K12" s="11"/>
      <c r="L12" s="11"/>
      <c r="M12" s="11"/>
      <c r="N12" s="31"/>
      <c r="O12" s="77">
        <f t="shared" si="0"/>
        <v>1351</v>
      </c>
    </row>
    <row r="13" spans="1:15" ht="21" customHeight="1">
      <c r="A13" s="122"/>
      <c r="B13" s="98"/>
      <c r="C13" s="9" t="s">
        <v>46</v>
      </c>
      <c r="D13" s="10">
        <v>3</v>
      </c>
      <c r="E13" s="11">
        <v>2</v>
      </c>
      <c r="F13" s="11">
        <v>2</v>
      </c>
      <c r="G13" s="11">
        <v>0</v>
      </c>
      <c r="H13" s="11"/>
      <c r="I13" s="11"/>
      <c r="J13" s="11"/>
      <c r="K13" s="11"/>
      <c r="L13" s="11"/>
      <c r="M13" s="11"/>
      <c r="N13" s="31"/>
      <c r="O13" s="76">
        <f t="shared" si="0"/>
        <v>7</v>
      </c>
    </row>
    <row r="14" spans="1:15" ht="21" customHeight="1">
      <c r="A14" s="122"/>
      <c r="B14" s="98"/>
      <c r="C14" s="9" t="s">
        <v>47</v>
      </c>
      <c r="D14" s="10">
        <f>SUM(D12:D13)</f>
        <v>746</v>
      </c>
      <c r="E14" s="11">
        <f>SUM(E12:E13)</f>
        <v>309</v>
      </c>
      <c r="F14" s="11">
        <f>SUM(F12:F13)</f>
        <v>118</v>
      </c>
      <c r="G14" s="11">
        <f>SUM(G12:G13)</f>
        <v>185</v>
      </c>
      <c r="H14" s="11"/>
      <c r="I14" s="11"/>
      <c r="J14" s="11"/>
      <c r="K14" s="11"/>
      <c r="L14" s="11"/>
      <c r="M14" s="11"/>
      <c r="N14" s="31"/>
      <c r="O14" s="77">
        <f t="shared" si="0"/>
        <v>1358</v>
      </c>
    </row>
    <row r="15" spans="1:15" ht="21" customHeight="1">
      <c r="A15" s="122"/>
      <c r="B15" s="98" t="s">
        <v>49</v>
      </c>
      <c r="C15" s="9" t="s">
        <v>45</v>
      </c>
      <c r="D15" s="10">
        <v>0</v>
      </c>
      <c r="E15" s="11">
        <v>5</v>
      </c>
      <c r="F15" s="11">
        <v>2</v>
      </c>
      <c r="G15" s="11">
        <v>0</v>
      </c>
      <c r="H15" s="11"/>
      <c r="I15" s="11"/>
      <c r="J15" s="11"/>
      <c r="K15" s="11"/>
      <c r="L15" s="11"/>
      <c r="M15" s="11"/>
      <c r="N15" s="31"/>
      <c r="O15" s="76">
        <f t="shared" si="0"/>
        <v>7</v>
      </c>
    </row>
    <row r="16" spans="1:15" ht="21" customHeight="1">
      <c r="A16" s="122"/>
      <c r="B16" s="98"/>
      <c r="C16" s="9" t="s">
        <v>46</v>
      </c>
      <c r="D16" s="10">
        <v>2</v>
      </c>
      <c r="E16" s="11">
        <v>0</v>
      </c>
      <c r="F16" s="11">
        <v>0</v>
      </c>
      <c r="G16" s="11">
        <v>0</v>
      </c>
      <c r="H16" s="11"/>
      <c r="I16" s="11"/>
      <c r="J16" s="11"/>
      <c r="K16" s="11"/>
      <c r="L16" s="11"/>
      <c r="M16" s="11"/>
      <c r="N16" s="31"/>
      <c r="O16" s="77">
        <f t="shared" si="0"/>
        <v>2</v>
      </c>
    </row>
    <row r="17" spans="1:15" ht="21" customHeight="1">
      <c r="A17" s="122"/>
      <c r="B17" s="98"/>
      <c r="C17" s="9" t="s">
        <v>47</v>
      </c>
      <c r="D17" s="10">
        <f>SUM(D15:D16)</f>
        <v>2</v>
      </c>
      <c r="E17" s="10">
        <f>SUM(E15:E16)</f>
        <v>5</v>
      </c>
      <c r="F17" s="10">
        <f>SUM(F15:F16)</f>
        <v>2</v>
      </c>
      <c r="G17" s="10">
        <f>SUM(G15:G16)</f>
        <v>0</v>
      </c>
      <c r="H17" s="10"/>
      <c r="I17" s="10"/>
      <c r="J17" s="10"/>
      <c r="K17" s="10"/>
      <c r="L17" s="10"/>
      <c r="M17" s="10"/>
      <c r="N17" s="54"/>
      <c r="O17" s="76">
        <f t="shared" si="0"/>
        <v>9</v>
      </c>
    </row>
    <row r="18" spans="1:15" ht="21" customHeight="1">
      <c r="A18" s="122"/>
      <c r="B18" s="98" t="s">
        <v>26</v>
      </c>
      <c r="C18" s="9" t="s">
        <v>45</v>
      </c>
      <c r="D18" s="10">
        <f aca="true" t="shared" si="1" ref="D18:G19">D15+D12+D9</f>
        <v>1012</v>
      </c>
      <c r="E18" s="10">
        <f t="shared" si="1"/>
        <v>505</v>
      </c>
      <c r="F18" s="10">
        <f t="shared" si="1"/>
        <v>187</v>
      </c>
      <c r="G18" s="10">
        <f t="shared" si="1"/>
        <v>257</v>
      </c>
      <c r="H18" s="10"/>
      <c r="I18" s="10"/>
      <c r="J18" s="10"/>
      <c r="K18" s="10"/>
      <c r="L18" s="10"/>
      <c r="M18" s="10"/>
      <c r="N18" s="54"/>
      <c r="O18" s="77">
        <f t="shared" si="0"/>
        <v>1961</v>
      </c>
    </row>
    <row r="19" spans="1:15" ht="21" customHeight="1">
      <c r="A19" s="122"/>
      <c r="B19" s="98"/>
      <c r="C19" s="9" t="s">
        <v>46</v>
      </c>
      <c r="D19" s="10">
        <f t="shared" si="1"/>
        <v>24</v>
      </c>
      <c r="E19" s="10">
        <f t="shared" si="1"/>
        <v>25</v>
      </c>
      <c r="F19" s="10">
        <f t="shared" si="1"/>
        <v>9</v>
      </c>
      <c r="G19" s="10">
        <f t="shared" si="1"/>
        <v>0</v>
      </c>
      <c r="H19" s="10"/>
      <c r="I19" s="10"/>
      <c r="J19" s="10"/>
      <c r="K19" s="10"/>
      <c r="L19" s="10"/>
      <c r="M19" s="10"/>
      <c r="N19" s="54"/>
      <c r="O19" s="76">
        <f t="shared" si="0"/>
        <v>58</v>
      </c>
    </row>
    <row r="20" spans="1:15" ht="21" customHeight="1" thickBot="1">
      <c r="A20" s="123"/>
      <c r="B20" s="99"/>
      <c r="C20" s="12" t="s">
        <v>47</v>
      </c>
      <c r="D20" s="13">
        <f>SUM(D18:D19)</f>
        <v>1036</v>
      </c>
      <c r="E20" s="44">
        <f>SUM(E18:E19)</f>
        <v>530</v>
      </c>
      <c r="F20" s="44">
        <f>SUM(F18:F19)</f>
        <v>196</v>
      </c>
      <c r="G20" s="44">
        <f>SUM(G18:G19)</f>
        <v>257</v>
      </c>
      <c r="H20" s="44"/>
      <c r="I20" s="44"/>
      <c r="J20" s="44"/>
      <c r="K20" s="44"/>
      <c r="L20" s="44"/>
      <c r="M20" s="44"/>
      <c r="N20" s="55"/>
      <c r="O20" s="77">
        <f t="shared" si="0"/>
        <v>2019</v>
      </c>
    </row>
    <row r="21" spans="1:15" ht="21" customHeight="1">
      <c r="A21" s="121" t="s">
        <v>27</v>
      </c>
      <c r="B21" s="97" t="s">
        <v>44</v>
      </c>
      <c r="C21" s="6" t="s">
        <v>45</v>
      </c>
      <c r="D21" s="7">
        <v>4</v>
      </c>
      <c r="E21" s="8">
        <v>14</v>
      </c>
      <c r="F21" s="8">
        <v>5</v>
      </c>
      <c r="G21" s="8">
        <v>5</v>
      </c>
      <c r="H21" s="8"/>
      <c r="I21" s="8"/>
      <c r="J21" s="8"/>
      <c r="K21" s="8"/>
      <c r="L21" s="8"/>
      <c r="M21" s="8"/>
      <c r="N21" s="36"/>
      <c r="O21" s="75">
        <f t="shared" si="0"/>
        <v>28</v>
      </c>
    </row>
    <row r="22" spans="1:15" ht="21" customHeight="1">
      <c r="A22" s="122"/>
      <c r="B22" s="98"/>
      <c r="C22" s="9" t="s">
        <v>46</v>
      </c>
      <c r="D22" s="10">
        <v>10</v>
      </c>
      <c r="E22" s="11">
        <v>0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31"/>
      <c r="O22" s="76">
        <f t="shared" si="0"/>
        <v>10</v>
      </c>
    </row>
    <row r="23" spans="1:15" ht="21" customHeight="1">
      <c r="A23" s="122"/>
      <c r="B23" s="98"/>
      <c r="C23" s="9" t="s">
        <v>47</v>
      </c>
      <c r="D23" s="10">
        <f>SUM(D21:D22)</f>
        <v>14</v>
      </c>
      <c r="E23" s="11">
        <f>SUM(E21:E22)</f>
        <v>14</v>
      </c>
      <c r="F23" s="11">
        <f>SUM(F21:F22)</f>
        <v>5</v>
      </c>
      <c r="G23" s="11">
        <f>SUM(G21:G22)</f>
        <v>5</v>
      </c>
      <c r="H23" s="11"/>
      <c r="I23" s="11"/>
      <c r="J23" s="11"/>
      <c r="K23" s="11"/>
      <c r="L23" s="11"/>
      <c r="M23" s="11"/>
      <c r="N23" s="31"/>
      <c r="O23" s="77">
        <f t="shared" si="0"/>
        <v>38</v>
      </c>
    </row>
    <row r="24" spans="1:15" ht="21" customHeight="1">
      <c r="A24" s="122"/>
      <c r="B24" s="98" t="s">
        <v>48</v>
      </c>
      <c r="C24" s="9" t="s">
        <v>45</v>
      </c>
      <c r="D24" s="10">
        <v>31</v>
      </c>
      <c r="E24" s="11">
        <v>17</v>
      </c>
      <c r="F24" s="11">
        <v>7</v>
      </c>
      <c r="G24" s="11">
        <v>5</v>
      </c>
      <c r="H24" s="11"/>
      <c r="I24" s="11"/>
      <c r="J24" s="11"/>
      <c r="K24" s="11"/>
      <c r="L24" s="11"/>
      <c r="M24" s="11"/>
      <c r="N24" s="31"/>
      <c r="O24" s="76">
        <f t="shared" si="0"/>
        <v>60</v>
      </c>
    </row>
    <row r="25" spans="1:15" ht="21" customHeight="1">
      <c r="A25" s="122"/>
      <c r="B25" s="98"/>
      <c r="C25" s="9" t="s">
        <v>46</v>
      </c>
      <c r="D25" s="10">
        <v>4</v>
      </c>
      <c r="E25" s="11">
        <v>0</v>
      </c>
      <c r="F25" s="11">
        <v>0</v>
      </c>
      <c r="G25" s="11">
        <v>0</v>
      </c>
      <c r="H25" s="11"/>
      <c r="I25" s="11"/>
      <c r="J25" s="11"/>
      <c r="K25" s="11"/>
      <c r="L25" s="11"/>
      <c r="M25" s="11"/>
      <c r="N25" s="31"/>
      <c r="O25" s="77">
        <f t="shared" si="0"/>
        <v>4</v>
      </c>
    </row>
    <row r="26" spans="1:15" ht="21" customHeight="1">
      <c r="A26" s="122"/>
      <c r="B26" s="98"/>
      <c r="C26" s="9" t="s">
        <v>47</v>
      </c>
      <c r="D26" s="10">
        <f>SUM(D24:D25)</f>
        <v>35</v>
      </c>
      <c r="E26" s="11">
        <f>SUM(E24:E25)</f>
        <v>17</v>
      </c>
      <c r="F26" s="11">
        <f>SUM(F24:F25)</f>
        <v>7</v>
      </c>
      <c r="G26" s="11">
        <f>SUM(G24:G25)</f>
        <v>5</v>
      </c>
      <c r="H26" s="11"/>
      <c r="I26" s="11"/>
      <c r="J26" s="11"/>
      <c r="K26" s="11"/>
      <c r="L26" s="11"/>
      <c r="M26" s="11"/>
      <c r="N26" s="31"/>
      <c r="O26" s="76">
        <f t="shared" si="0"/>
        <v>64</v>
      </c>
    </row>
    <row r="27" spans="1:15" ht="21" customHeight="1">
      <c r="A27" s="122"/>
      <c r="B27" s="98" t="s">
        <v>26</v>
      </c>
      <c r="C27" s="9" t="s">
        <v>45</v>
      </c>
      <c r="D27" s="10">
        <f aca="true" t="shared" si="2" ref="D27:G29">D21+D24</f>
        <v>35</v>
      </c>
      <c r="E27" s="10">
        <f t="shared" si="2"/>
        <v>31</v>
      </c>
      <c r="F27" s="10">
        <f t="shared" si="2"/>
        <v>12</v>
      </c>
      <c r="G27" s="10">
        <f t="shared" si="2"/>
        <v>10</v>
      </c>
      <c r="H27" s="10"/>
      <c r="I27" s="10"/>
      <c r="J27" s="10"/>
      <c r="K27" s="10"/>
      <c r="L27" s="10"/>
      <c r="M27" s="10"/>
      <c r="N27" s="54"/>
      <c r="O27" s="77">
        <f t="shared" si="0"/>
        <v>88</v>
      </c>
    </row>
    <row r="28" spans="1:15" ht="21" customHeight="1">
      <c r="A28" s="122"/>
      <c r="B28" s="98"/>
      <c r="C28" s="9" t="s">
        <v>46</v>
      </c>
      <c r="D28" s="10">
        <f t="shared" si="2"/>
        <v>14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/>
      <c r="I28" s="10"/>
      <c r="J28" s="10"/>
      <c r="K28" s="10"/>
      <c r="L28" s="10"/>
      <c r="M28" s="10"/>
      <c r="N28" s="54"/>
      <c r="O28" s="76">
        <f t="shared" si="0"/>
        <v>14</v>
      </c>
    </row>
    <row r="29" spans="1:15" ht="21" customHeight="1" thickBot="1">
      <c r="A29" s="123"/>
      <c r="B29" s="99"/>
      <c r="C29" s="12" t="s">
        <v>47</v>
      </c>
      <c r="D29" s="10">
        <f t="shared" si="2"/>
        <v>49</v>
      </c>
      <c r="E29" s="10">
        <f t="shared" si="2"/>
        <v>31</v>
      </c>
      <c r="F29" s="10">
        <f t="shared" si="2"/>
        <v>12</v>
      </c>
      <c r="G29" s="10">
        <f t="shared" si="2"/>
        <v>10</v>
      </c>
      <c r="H29" s="10"/>
      <c r="I29" s="10"/>
      <c r="J29" s="10"/>
      <c r="K29" s="10"/>
      <c r="L29" s="10"/>
      <c r="M29" s="10"/>
      <c r="N29" s="54"/>
      <c r="O29" s="77">
        <f t="shared" si="0"/>
        <v>102</v>
      </c>
    </row>
    <row r="30" spans="1:15" ht="21" customHeight="1">
      <c r="A30" s="121" t="s">
        <v>28</v>
      </c>
      <c r="B30" s="97" t="s">
        <v>44</v>
      </c>
      <c r="C30" s="6" t="s">
        <v>45</v>
      </c>
      <c r="D30" s="7">
        <v>1352</v>
      </c>
      <c r="E30" s="8">
        <v>761</v>
      </c>
      <c r="F30" s="8">
        <v>299</v>
      </c>
      <c r="G30" s="8">
        <v>333</v>
      </c>
      <c r="H30" s="8"/>
      <c r="I30" s="8"/>
      <c r="J30" s="8"/>
      <c r="K30" s="8"/>
      <c r="L30" s="8"/>
      <c r="M30" s="8"/>
      <c r="N30" s="36"/>
      <c r="O30" s="75">
        <f t="shared" si="0"/>
        <v>2745</v>
      </c>
    </row>
    <row r="31" spans="1:15" ht="21" customHeight="1">
      <c r="A31" s="122"/>
      <c r="B31" s="98"/>
      <c r="C31" s="9" t="s">
        <v>46</v>
      </c>
      <c r="D31" s="10">
        <v>0</v>
      </c>
      <c r="E31" s="11">
        <v>2</v>
      </c>
      <c r="F31" s="11">
        <v>1</v>
      </c>
      <c r="G31" s="11">
        <v>0</v>
      </c>
      <c r="H31" s="11"/>
      <c r="I31" s="11"/>
      <c r="J31" s="11"/>
      <c r="K31" s="11"/>
      <c r="L31" s="11"/>
      <c r="M31" s="11"/>
      <c r="N31" s="31"/>
      <c r="O31" s="76">
        <f t="shared" si="0"/>
        <v>3</v>
      </c>
    </row>
    <row r="32" spans="1:15" ht="21" customHeight="1">
      <c r="A32" s="122"/>
      <c r="B32" s="98"/>
      <c r="C32" s="9" t="s">
        <v>47</v>
      </c>
      <c r="D32" s="10">
        <f>SUM(D30:D31)</f>
        <v>1352</v>
      </c>
      <c r="E32" s="11">
        <f>SUM(E30:E31)</f>
        <v>763</v>
      </c>
      <c r="F32" s="11">
        <f>SUM(F30:F31)</f>
        <v>300</v>
      </c>
      <c r="G32" s="11">
        <f>SUM(G30:G31)</f>
        <v>333</v>
      </c>
      <c r="H32" s="11"/>
      <c r="I32" s="11"/>
      <c r="J32" s="11"/>
      <c r="K32" s="11"/>
      <c r="L32" s="11"/>
      <c r="M32" s="11"/>
      <c r="N32" s="31"/>
      <c r="O32" s="77">
        <f t="shared" si="0"/>
        <v>2748</v>
      </c>
    </row>
    <row r="33" spans="1:15" ht="21" customHeight="1">
      <c r="A33" s="122"/>
      <c r="B33" s="98" t="s">
        <v>48</v>
      </c>
      <c r="C33" s="9" t="s">
        <v>45</v>
      </c>
      <c r="D33" s="10">
        <v>2397</v>
      </c>
      <c r="E33" s="11">
        <v>1317</v>
      </c>
      <c r="F33" s="11">
        <v>559</v>
      </c>
      <c r="G33" s="11">
        <v>556</v>
      </c>
      <c r="H33" s="11"/>
      <c r="I33" s="11"/>
      <c r="J33" s="11"/>
      <c r="K33" s="11"/>
      <c r="L33" s="11"/>
      <c r="M33" s="11"/>
      <c r="N33" s="31"/>
      <c r="O33" s="76">
        <f t="shared" si="0"/>
        <v>4829</v>
      </c>
    </row>
    <row r="34" spans="1:15" ht="21" customHeight="1">
      <c r="A34" s="122"/>
      <c r="B34" s="98"/>
      <c r="C34" s="9" t="s">
        <v>46</v>
      </c>
      <c r="D34" s="10">
        <v>15</v>
      </c>
      <c r="E34" s="11">
        <v>9</v>
      </c>
      <c r="F34" s="11">
        <v>2</v>
      </c>
      <c r="G34" s="11">
        <v>3</v>
      </c>
      <c r="H34" s="11"/>
      <c r="I34" s="11"/>
      <c r="J34" s="11"/>
      <c r="K34" s="11"/>
      <c r="L34" s="11"/>
      <c r="M34" s="11"/>
      <c r="N34" s="31"/>
      <c r="O34" s="77">
        <f t="shared" si="0"/>
        <v>29</v>
      </c>
    </row>
    <row r="35" spans="1:15" ht="21" customHeight="1">
      <c r="A35" s="122"/>
      <c r="B35" s="98"/>
      <c r="C35" s="9" t="s">
        <v>47</v>
      </c>
      <c r="D35" s="10">
        <f>SUM(D33:D34)</f>
        <v>2412</v>
      </c>
      <c r="E35" s="11">
        <f>SUM(E33:E34)</f>
        <v>1326</v>
      </c>
      <c r="F35" s="11">
        <f>SUM(F33:F34)</f>
        <v>561</v>
      </c>
      <c r="G35" s="11">
        <f>SUM(G33:G34)</f>
        <v>559</v>
      </c>
      <c r="H35" s="11"/>
      <c r="I35" s="11"/>
      <c r="J35" s="11"/>
      <c r="K35" s="11"/>
      <c r="L35" s="11"/>
      <c r="M35" s="11"/>
      <c r="N35" s="31"/>
      <c r="O35" s="76">
        <f t="shared" si="0"/>
        <v>4858</v>
      </c>
    </row>
    <row r="36" spans="1:15" ht="21" customHeight="1">
      <c r="A36" s="122"/>
      <c r="B36" s="98" t="s">
        <v>26</v>
      </c>
      <c r="C36" s="9" t="s">
        <v>45</v>
      </c>
      <c r="D36" s="10">
        <f aca="true" t="shared" si="3" ref="D36:G38">D30+D33</f>
        <v>3749</v>
      </c>
      <c r="E36" s="10">
        <f t="shared" si="3"/>
        <v>2078</v>
      </c>
      <c r="F36" s="10">
        <f t="shared" si="3"/>
        <v>858</v>
      </c>
      <c r="G36" s="10">
        <f t="shared" si="3"/>
        <v>889</v>
      </c>
      <c r="H36" s="10"/>
      <c r="I36" s="10"/>
      <c r="J36" s="10"/>
      <c r="K36" s="10"/>
      <c r="L36" s="10"/>
      <c r="M36" s="10"/>
      <c r="N36" s="54"/>
      <c r="O36" s="77">
        <f t="shared" si="0"/>
        <v>7574</v>
      </c>
    </row>
    <row r="37" spans="1:15" ht="21" customHeight="1">
      <c r="A37" s="122"/>
      <c r="B37" s="98"/>
      <c r="C37" s="9" t="s">
        <v>46</v>
      </c>
      <c r="D37" s="10">
        <f t="shared" si="3"/>
        <v>15</v>
      </c>
      <c r="E37" s="10">
        <f t="shared" si="3"/>
        <v>11</v>
      </c>
      <c r="F37" s="10">
        <f t="shared" si="3"/>
        <v>3</v>
      </c>
      <c r="G37" s="10">
        <f t="shared" si="3"/>
        <v>3</v>
      </c>
      <c r="H37" s="10"/>
      <c r="I37" s="10"/>
      <c r="J37" s="10"/>
      <c r="K37" s="10"/>
      <c r="L37" s="10"/>
      <c r="M37" s="10"/>
      <c r="N37" s="54"/>
      <c r="O37" s="76">
        <f t="shared" si="0"/>
        <v>32</v>
      </c>
    </row>
    <row r="38" spans="1:15" ht="21" customHeight="1" thickBot="1">
      <c r="A38" s="123"/>
      <c r="B38" s="99"/>
      <c r="C38" s="12" t="s">
        <v>47</v>
      </c>
      <c r="D38" s="10">
        <f t="shared" si="3"/>
        <v>3764</v>
      </c>
      <c r="E38" s="10">
        <f t="shared" si="3"/>
        <v>2089</v>
      </c>
      <c r="F38" s="10">
        <f t="shared" si="3"/>
        <v>861</v>
      </c>
      <c r="G38" s="10">
        <f t="shared" si="3"/>
        <v>892</v>
      </c>
      <c r="H38" s="10"/>
      <c r="I38" s="10"/>
      <c r="J38" s="10"/>
      <c r="K38" s="10"/>
      <c r="L38" s="10"/>
      <c r="M38" s="10"/>
      <c r="N38" s="54"/>
      <c r="O38" s="77">
        <f t="shared" si="0"/>
        <v>7606</v>
      </c>
    </row>
    <row r="39" spans="1:15" ht="21" customHeight="1">
      <c r="A39" s="112" t="s">
        <v>50</v>
      </c>
      <c r="B39" s="113"/>
      <c r="C39" s="6" t="s">
        <v>45</v>
      </c>
      <c r="D39" s="7">
        <v>147</v>
      </c>
      <c r="E39" s="8">
        <v>154</v>
      </c>
      <c r="F39" s="8">
        <v>47</v>
      </c>
      <c r="G39" s="8">
        <v>39</v>
      </c>
      <c r="H39" s="8"/>
      <c r="I39" s="8"/>
      <c r="J39" s="8"/>
      <c r="K39" s="8"/>
      <c r="L39" s="8"/>
      <c r="M39" s="8"/>
      <c r="N39" s="36"/>
      <c r="O39" s="75">
        <f t="shared" si="0"/>
        <v>387</v>
      </c>
    </row>
    <row r="40" spans="1:15" ht="21" customHeight="1">
      <c r="A40" s="114"/>
      <c r="B40" s="115"/>
      <c r="C40" s="9" t="s">
        <v>46</v>
      </c>
      <c r="D40" s="10">
        <v>10</v>
      </c>
      <c r="E40" s="11">
        <v>14</v>
      </c>
      <c r="F40" s="11">
        <v>3</v>
      </c>
      <c r="G40" s="11">
        <v>1</v>
      </c>
      <c r="H40" s="11"/>
      <c r="I40" s="11"/>
      <c r="J40" s="11"/>
      <c r="K40" s="11"/>
      <c r="L40" s="11"/>
      <c r="M40" s="11"/>
      <c r="N40" s="31"/>
      <c r="O40" s="76">
        <f t="shared" si="0"/>
        <v>28</v>
      </c>
    </row>
    <row r="41" spans="1:15" ht="21" customHeight="1" thickBot="1">
      <c r="A41" s="116"/>
      <c r="B41" s="117"/>
      <c r="C41" s="12" t="s">
        <v>47</v>
      </c>
      <c r="D41" s="13">
        <f>SUM(D39:D40)</f>
        <v>157</v>
      </c>
      <c r="E41" s="44">
        <f>SUM(E39:E40)</f>
        <v>168</v>
      </c>
      <c r="F41" s="44">
        <f>SUM(F39:F40)</f>
        <v>50</v>
      </c>
      <c r="G41" s="44">
        <f>SUM(G39:G40)</f>
        <v>40</v>
      </c>
      <c r="H41" s="44"/>
      <c r="I41" s="44"/>
      <c r="J41" s="44"/>
      <c r="K41" s="44"/>
      <c r="L41" s="44"/>
      <c r="M41" s="44"/>
      <c r="N41" s="55"/>
      <c r="O41" s="77">
        <f t="shared" si="0"/>
        <v>415</v>
      </c>
    </row>
    <row r="42" spans="1:15" ht="21" customHeight="1">
      <c r="A42" s="112" t="s">
        <v>51</v>
      </c>
      <c r="B42" s="113"/>
      <c r="C42" s="6" t="s">
        <v>45</v>
      </c>
      <c r="D42" s="7">
        <v>81</v>
      </c>
      <c r="E42" s="8">
        <v>52</v>
      </c>
      <c r="F42" s="8">
        <v>15</v>
      </c>
      <c r="G42" s="8">
        <v>27</v>
      </c>
      <c r="H42" s="8"/>
      <c r="I42" s="8"/>
      <c r="J42" s="8"/>
      <c r="K42" s="8"/>
      <c r="L42" s="8"/>
      <c r="M42" s="8"/>
      <c r="N42" s="36"/>
      <c r="O42" s="75">
        <f t="shared" si="0"/>
        <v>175</v>
      </c>
    </row>
    <row r="43" spans="1:15" ht="21" customHeight="1">
      <c r="A43" s="114"/>
      <c r="B43" s="115"/>
      <c r="C43" s="9" t="s">
        <v>46</v>
      </c>
      <c r="D43" s="10">
        <v>0</v>
      </c>
      <c r="E43" s="11">
        <v>0</v>
      </c>
      <c r="F43" s="11">
        <v>0</v>
      </c>
      <c r="G43" s="11">
        <v>0</v>
      </c>
      <c r="H43" s="11"/>
      <c r="I43" s="11"/>
      <c r="J43" s="11"/>
      <c r="K43" s="11"/>
      <c r="L43" s="11"/>
      <c r="M43" s="11"/>
      <c r="N43" s="31"/>
      <c r="O43" s="76">
        <f t="shared" si="0"/>
        <v>0</v>
      </c>
    </row>
    <row r="44" spans="1:15" ht="21" customHeight="1" thickBot="1">
      <c r="A44" s="116"/>
      <c r="B44" s="117"/>
      <c r="C44" s="12" t="s">
        <v>47</v>
      </c>
      <c r="D44" s="13">
        <f>SUM(D42:D43)</f>
        <v>81</v>
      </c>
      <c r="E44" s="44">
        <f>SUM(E42:E43)</f>
        <v>52</v>
      </c>
      <c r="F44" s="44">
        <f>SUM(F42:F43)</f>
        <v>15</v>
      </c>
      <c r="G44" s="44">
        <f>SUM(G42:G43)</f>
        <v>27</v>
      </c>
      <c r="H44" s="44"/>
      <c r="I44" s="44"/>
      <c r="J44" s="44"/>
      <c r="K44" s="44"/>
      <c r="L44" s="44"/>
      <c r="M44" s="44"/>
      <c r="N44" s="55"/>
      <c r="O44" s="77">
        <f t="shared" si="0"/>
        <v>175</v>
      </c>
    </row>
    <row r="45" spans="1:15" ht="21" customHeight="1" thickBot="1">
      <c r="A45" s="118" t="s">
        <v>52</v>
      </c>
      <c r="B45" s="119"/>
      <c r="C45" s="120"/>
      <c r="D45" s="14">
        <f>SUM(D44+D41+D38+D29+D20)</f>
        <v>5087</v>
      </c>
      <c r="E45" s="15">
        <f>SUM(E44+E41+E38+E29+E20)</f>
        <v>2870</v>
      </c>
      <c r="F45" s="15">
        <f>SUM(F44+F41+F38+F29+F20)</f>
        <v>1134</v>
      </c>
      <c r="G45" s="15">
        <f>SUM(G44+G41+G38+G29+G20)</f>
        <v>1226</v>
      </c>
      <c r="H45" s="15"/>
      <c r="I45" s="15"/>
      <c r="J45" s="15"/>
      <c r="K45" s="15"/>
      <c r="L45" s="15"/>
      <c r="M45" s="15"/>
      <c r="N45" s="39"/>
      <c r="O45" s="75">
        <f t="shared" si="0"/>
        <v>10317</v>
      </c>
    </row>
    <row r="46" spans="1:15" ht="21" customHeight="1" thickBot="1">
      <c r="A46" s="118" t="s">
        <v>32</v>
      </c>
      <c r="B46" s="119"/>
      <c r="C46" s="120"/>
      <c r="D46" s="14">
        <v>73</v>
      </c>
      <c r="E46" s="15">
        <v>20</v>
      </c>
      <c r="F46" s="15">
        <v>12</v>
      </c>
      <c r="G46" s="15">
        <v>15</v>
      </c>
      <c r="H46" s="15"/>
      <c r="I46" s="15"/>
      <c r="J46" s="15"/>
      <c r="K46" s="15"/>
      <c r="L46" s="15"/>
      <c r="M46" s="15"/>
      <c r="N46" s="39"/>
      <c r="O46" s="75">
        <f t="shared" si="0"/>
        <v>120</v>
      </c>
    </row>
    <row r="47" spans="1:15" ht="21" customHeight="1" thickBot="1">
      <c r="A47" s="118" t="s">
        <v>53</v>
      </c>
      <c r="B47" s="119"/>
      <c r="C47" s="120"/>
      <c r="D47" s="14">
        <f>SUM(D45:D46)</f>
        <v>5160</v>
      </c>
      <c r="E47" s="15">
        <f>SUM(E45:E46)</f>
        <v>2890</v>
      </c>
      <c r="F47" s="15">
        <f>SUM(F45:F46)</f>
        <v>1146</v>
      </c>
      <c r="G47" s="15">
        <f>SUM(G45:G46)</f>
        <v>1241</v>
      </c>
      <c r="H47" s="15"/>
      <c r="I47" s="15"/>
      <c r="J47" s="15"/>
      <c r="K47" s="15"/>
      <c r="L47" s="15"/>
      <c r="M47" s="15"/>
      <c r="N47" s="39"/>
      <c r="O47" s="75">
        <f t="shared" si="0"/>
        <v>10437</v>
      </c>
    </row>
    <row r="48" spans="1:15" ht="21" customHeight="1">
      <c r="A48" s="141" t="s">
        <v>34</v>
      </c>
      <c r="B48" s="137" t="s">
        <v>54</v>
      </c>
      <c r="C48" s="16" t="s">
        <v>55</v>
      </c>
      <c r="D48" s="17">
        <v>1953</v>
      </c>
      <c r="E48" s="18">
        <v>1154</v>
      </c>
      <c r="F48" s="18">
        <v>509</v>
      </c>
      <c r="G48" s="18">
        <v>544</v>
      </c>
      <c r="H48" s="18"/>
      <c r="I48" s="18"/>
      <c r="J48" s="18"/>
      <c r="K48" s="18"/>
      <c r="L48" s="18"/>
      <c r="M48" s="18"/>
      <c r="N48" s="34"/>
      <c r="O48" s="75">
        <f t="shared" si="0"/>
        <v>4160</v>
      </c>
    </row>
    <row r="49" spans="1:15" ht="21" customHeight="1">
      <c r="A49" s="142"/>
      <c r="B49" s="115"/>
      <c r="C49" s="9" t="s">
        <v>56</v>
      </c>
      <c r="D49" s="10">
        <v>1419</v>
      </c>
      <c r="E49" s="11">
        <v>814</v>
      </c>
      <c r="F49" s="11">
        <v>479</v>
      </c>
      <c r="G49" s="11">
        <v>528</v>
      </c>
      <c r="H49" s="11"/>
      <c r="I49" s="11"/>
      <c r="J49" s="11"/>
      <c r="K49" s="11"/>
      <c r="L49" s="11"/>
      <c r="M49" s="11"/>
      <c r="N49" s="31"/>
      <c r="O49" s="76">
        <f t="shared" si="0"/>
        <v>3240</v>
      </c>
    </row>
    <row r="50" spans="1:15" ht="21" customHeight="1">
      <c r="A50" s="142"/>
      <c r="B50" s="115"/>
      <c r="C50" s="9" t="s">
        <v>47</v>
      </c>
      <c r="D50" s="10">
        <f>SUM(D48:D49)</f>
        <v>3372</v>
      </c>
      <c r="E50" s="11">
        <f>SUM(E48:E49)</f>
        <v>1968</v>
      </c>
      <c r="F50" s="11">
        <f>SUM(F48:F49)</f>
        <v>988</v>
      </c>
      <c r="G50" s="11">
        <f>SUM(G48:G49)</f>
        <v>1072</v>
      </c>
      <c r="H50" s="11"/>
      <c r="I50" s="11"/>
      <c r="J50" s="11"/>
      <c r="K50" s="11"/>
      <c r="L50" s="11"/>
      <c r="M50" s="11"/>
      <c r="N50" s="31"/>
      <c r="O50" s="77">
        <f t="shared" si="0"/>
        <v>7400</v>
      </c>
    </row>
    <row r="51" spans="1:15" ht="21" customHeight="1">
      <c r="A51" s="142"/>
      <c r="B51" s="108" t="s">
        <v>38</v>
      </c>
      <c r="C51" s="109"/>
      <c r="D51" s="10">
        <v>26</v>
      </c>
      <c r="E51" s="11">
        <v>12</v>
      </c>
      <c r="F51" s="11">
        <v>6</v>
      </c>
      <c r="G51" s="11">
        <v>3</v>
      </c>
      <c r="H51" s="11"/>
      <c r="I51" s="11"/>
      <c r="J51" s="11"/>
      <c r="K51" s="11"/>
      <c r="L51" s="11"/>
      <c r="M51" s="11"/>
      <c r="N51" s="31"/>
      <c r="O51" s="76">
        <f t="shared" si="0"/>
        <v>47</v>
      </c>
    </row>
    <row r="52" spans="1:15" ht="21" customHeight="1" thickBot="1">
      <c r="A52" s="143"/>
      <c r="B52" s="110" t="s">
        <v>39</v>
      </c>
      <c r="C52" s="111"/>
      <c r="D52" s="19">
        <v>153</v>
      </c>
      <c r="E52" s="20">
        <v>48</v>
      </c>
      <c r="F52" s="20">
        <v>24</v>
      </c>
      <c r="G52" s="20">
        <v>52</v>
      </c>
      <c r="H52" s="20"/>
      <c r="I52" s="20"/>
      <c r="J52" s="20"/>
      <c r="K52" s="20"/>
      <c r="L52" s="20"/>
      <c r="M52" s="20"/>
      <c r="N52" s="40"/>
      <c r="O52" s="77">
        <f t="shared" si="0"/>
        <v>277</v>
      </c>
    </row>
    <row r="53" spans="1:15" ht="21" customHeight="1" thickBot="1">
      <c r="A53" s="134" t="s">
        <v>67</v>
      </c>
      <c r="B53" s="135"/>
      <c r="C53" s="136"/>
      <c r="D53" s="14">
        <f>SUM(D50:D52)</f>
        <v>3551</v>
      </c>
      <c r="E53" s="15">
        <f>SUM(E50:E52)</f>
        <v>2028</v>
      </c>
      <c r="F53" s="15">
        <f>SUM(F50:F52)</f>
        <v>1018</v>
      </c>
      <c r="G53" s="15">
        <f>SUM(G50:G52)</f>
        <v>1127</v>
      </c>
      <c r="H53" s="15"/>
      <c r="I53" s="15"/>
      <c r="J53" s="15"/>
      <c r="K53" s="15"/>
      <c r="L53" s="15"/>
      <c r="M53" s="15"/>
      <c r="N53" s="39"/>
      <c r="O53" s="75">
        <f t="shared" si="0"/>
        <v>7724</v>
      </c>
    </row>
    <row r="54" spans="1:15" ht="23.25" customHeight="1" thickBot="1">
      <c r="A54" s="128" t="s">
        <v>92</v>
      </c>
      <c r="B54" s="129"/>
      <c r="C54" s="130"/>
      <c r="D54" s="79">
        <f>SUM(D47+D53)</f>
        <v>8711</v>
      </c>
      <c r="E54" s="79">
        <f>SUM(E47+E53)</f>
        <v>4918</v>
      </c>
      <c r="F54" s="80">
        <f>SUM(F53+F47)</f>
        <v>2164</v>
      </c>
      <c r="G54" s="80">
        <f>SUM(G53+G47)</f>
        <v>2368</v>
      </c>
      <c r="H54" s="80"/>
      <c r="I54" s="80"/>
      <c r="J54" s="80"/>
      <c r="K54" s="80"/>
      <c r="L54" s="80"/>
      <c r="M54" s="80"/>
      <c r="N54" s="94"/>
      <c r="O54" s="78">
        <f t="shared" si="0"/>
        <v>18161</v>
      </c>
    </row>
  </sheetData>
  <sheetProtection/>
  <mergeCells count="40">
    <mergeCell ref="J5:J8"/>
    <mergeCell ref="M5:M8"/>
    <mergeCell ref="N5:N8"/>
    <mergeCell ref="O5:O8"/>
    <mergeCell ref="A54:C54"/>
    <mergeCell ref="E5:E8"/>
    <mergeCell ref="F5:F8"/>
    <mergeCell ref="G5:G8"/>
    <mergeCell ref="D5:D8"/>
    <mergeCell ref="H5:H8"/>
    <mergeCell ref="B52:C52"/>
    <mergeCell ref="A42:B44"/>
    <mergeCell ref="A45:C45"/>
    <mergeCell ref="K5:K8"/>
    <mergeCell ref="L5:L8"/>
    <mergeCell ref="A5:C5"/>
    <mergeCell ref="A6:A8"/>
    <mergeCell ref="B6:B8"/>
    <mergeCell ref="C6:C8"/>
    <mergeCell ref="I5:I8"/>
    <mergeCell ref="B24:B26"/>
    <mergeCell ref="B27:B29"/>
    <mergeCell ref="B30:B32"/>
    <mergeCell ref="A53:C53"/>
    <mergeCell ref="A9:A20"/>
    <mergeCell ref="A39:B41"/>
    <mergeCell ref="B48:B50"/>
    <mergeCell ref="A48:A52"/>
    <mergeCell ref="A47:C47"/>
    <mergeCell ref="B51:C51"/>
    <mergeCell ref="B9:B11"/>
    <mergeCell ref="B12:B14"/>
    <mergeCell ref="B15:B17"/>
    <mergeCell ref="B18:B20"/>
    <mergeCell ref="A46:C46"/>
    <mergeCell ref="B33:B35"/>
    <mergeCell ref="B36:B38"/>
    <mergeCell ref="A21:A29"/>
    <mergeCell ref="A30:A38"/>
    <mergeCell ref="B21:B23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1"/>
      <c r="E2" s="22"/>
    </row>
    <row r="3" spans="1:15" ht="15" customHeight="1">
      <c r="A3" s="5"/>
      <c r="B3" s="49" t="s">
        <v>98</v>
      </c>
      <c r="C3" s="50"/>
      <c r="D3" s="49"/>
      <c r="L3" s="53"/>
      <c r="M3" s="53"/>
      <c r="N3" s="53"/>
      <c r="O3" s="23"/>
    </row>
    <row r="4" spans="12:15" ht="15" customHeight="1" thickBot="1">
      <c r="L4" s="24"/>
      <c r="M4" s="24"/>
      <c r="N4" s="24"/>
      <c r="O4" s="24"/>
    </row>
    <row r="5" spans="1:15" ht="48" customHeight="1">
      <c r="A5" s="144" t="s">
        <v>94</v>
      </c>
      <c r="B5" s="145"/>
      <c r="C5" s="146"/>
      <c r="D5" s="155" t="s">
        <v>99</v>
      </c>
      <c r="E5" s="103" t="s">
        <v>100</v>
      </c>
      <c r="F5" s="103"/>
      <c r="G5" s="103"/>
      <c r="H5" s="103"/>
      <c r="I5" s="103"/>
      <c r="J5" s="103"/>
      <c r="K5" s="103"/>
      <c r="L5" s="103"/>
      <c r="M5" s="103"/>
      <c r="N5" s="168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6"/>
      <c r="E6" s="153"/>
      <c r="F6" s="153"/>
      <c r="G6" s="153"/>
      <c r="H6" s="153"/>
      <c r="I6" s="158"/>
      <c r="J6" s="158"/>
      <c r="K6" s="153"/>
      <c r="L6" s="153"/>
      <c r="M6" s="178"/>
      <c r="N6" s="169"/>
      <c r="O6" s="149"/>
    </row>
    <row r="7" spans="1:15" ht="13.5">
      <c r="A7" s="142"/>
      <c r="B7" s="98"/>
      <c r="C7" s="106"/>
      <c r="D7" s="156"/>
      <c r="E7" s="153"/>
      <c r="F7" s="153"/>
      <c r="G7" s="153"/>
      <c r="H7" s="153"/>
      <c r="I7" s="158"/>
      <c r="J7" s="158"/>
      <c r="K7" s="153"/>
      <c r="L7" s="153"/>
      <c r="M7" s="178"/>
      <c r="N7" s="169"/>
      <c r="O7" s="149"/>
    </row>
    <row r="8" spans="1:15" ht="18.75" customHeight="1" thickBot="1">
      <c r="A8" s="147"/>
      <c r="B8" s="99"/>
      <c r="C8" s="107"/>
      <c r="D8" s="157"/>
      <c r="E8" s="154"/>
      <c r="F8" s="154"/>
      <c r="G8" s="154"/>
      <c r="H8" s="154"/>
      <c r="I8" s="159"/>
      <c r="J8" s="159"/>
      <c r="K8" s="154"/>
      <c r="L8" s="154"/>
      <c r="M8" s="179"/>
      <c r="N8" s="170"/>
      <c r="O8" s="150"/>
    </row>
    <row r="9" spans="1:15" ht="21" customHeight="1">
      <c r="A9" s="121" t="s">
        <v>101</v>
      </c>
      <c r="B9" s="97" t="s">
        <v>44</v>
      </c>
      <c r="C9" s="6" t="s">
        <v>45</v>
      </c>
      <c r="D9" s="7">
        <v>265</v>
      </c>
      <c r="E9" s="8">
        <v>305</v>
      </c>
      <c r="F9" s="8"/>
      <c r="G9" s="8"/>
      <c r="H9" s="8"/>
      <c r="I9" s="8"/>
      <c r="J9" s="8"/>
      <c r="K9" s="8"/>
      <c r="L9" s="8"/>
      <c r="M9" s="36"/>
      <c r="N9" s="36"/>
      <c r="O9" s="81">
        <f aca="true" t="shared" si="0" ref="O9:O54">SUM(D9:N9)</f>
        <v>570</v>
      </c>
    </row>
    <row r="10" spans="1:15" ht="21" customHeight="1">
      <c r="A10" s="122"/>
      <c r="B10" s="98"/>
      <c r="C10" s="9" t="s">
        <v>46</v>
      </c>
      <c r="D10" s="10">
        <v>52</v>
      </c>
      <c r="E10" s="11">
        <v>3</v>
      </c>
      <c r="F10" s="11"/>
      <c r="G10" s="11"/>
      <c r="H10" s="11"/>
      <c r="I10" s="11"/>
      <c r="J10" s="11"/>
      <c r="K10" s="11"/>
      <c r="L10" s="11"/>
      <c r="M10" s="31"/>
      <c r="N10" s="41"/>
      <c r="O10" s="76">
        <f t="shared" si="0"/>
        <v>55</v>
      </c>
    </row>
    <row r="11" spans="1:15" ht="21" customHeight="1">
      <c r="A11" s="122"/>
      <c r="B11" s="98"/>
      <c r="C11" s="9" t="s">
        <v>47</v>
      </c>
      <c r="D11" s="10">
        <f>SUM(D9:D10)</f>
        <v>317</v>
      </c>
      <c r="E11" s="11">
        <f>SUM(E9:E10)</f>
        <v>308</v>
      </c>
      <c r="F11" s="11"/>
      <c r="G11" s="11"/>
      <c r="H11" s="11"/>
      <c r="I11" s="11"/>
      <c r="J11" s="11"/>
      <c r="K11" s="11"/>
      <c r="L11" s="11"/>
      <c r="M11" s="31"/>
      <c r="N11" s="41"/>
      <c r="O11" s="76">
        <f t="shared" si="0"/>
        <v>625</v>
      </c>
    </row>
    <row r="12" spans="1:15" ht="21" customHeight="1">
      <c r="A12" s="122"/>
      <c r="B12" s="98" t="s">
        <v>48</v>
      </c>
      <c r="C12" s="9" t="s">
        <v>45</v>
      </c>
      <c r="D12" s="10">
        <v>503</v>
      </c>
      <c r="E12" s="11">
        <v>393</v>
      </c>
      <c r="F12" s="11"/>
      <c r="G12" s="11"/>
      <c r="H12" s="11"/>
      <c r="I12" s="11"/>
      <c r="J12" s="11"/>
      <c r="K12" s="11"/>
      <c r="L12" s="11"/>
      <c r="M12" s="31"/>
      <c r="N12" s="41"/>
      <c r="O12" s="76">
        <f t="shared" si="0"/>
        <v>896</v>
      </c>
    </row>
    <row r="13" spans="1:15" ht="21" customHeight="1">
      <c r="A13" s="122"/>
      <c r="B13" s="98"/>
      <c r="C13" s="9" t="s">
        <v>46</v>
      </c>
      <c r="D13" s="10">
        <v>6</v>
      </c>
      <c r="E13" s="11">
        <v>1</v>
      </c>
      <c r="F13" s="11"/>
      <c r="G13" s="11"/>
      <c r="H13" s="11"/>
      <c r="I13" s="11"/>
      <c r="J13" s="11"/>
      <c r="K13" s="11"/>
      <c r="L13" s="11"/>
      <c r="M13" s="31"/>
      <c r="N13" s="41"/>
      <c r="O13" s="76">
        <f t="shared" si="0"/>
        <v>7</v>
      </c>
    </row>
    <row r="14" spans="1:15" ht="21" customHeight="1">
      <c r="A14" s="122"/>
      <c r="B14" s="98"/>
      <c r="C14" s="9" t="s">
        <v>47</v>
      </c>
      <c r="D14" s="10">
        <f>SUM(D12:D13)</f>
        <v>509</v>
      </c>
      <c r="E14" s="11">
        <f>SUM(E12:E13)</f>
        <v>394</v>
      </c>
      <c r="F14" s="11"/>
      <c r="G14" s="11"/>
      <c r="H14" s="11"/>
      <c r="I14" s="11"/>
      <c r="J14" s="11"/>
      <c r="K14" s="11"/>
      <c r="L14" s="11"/>
      <c r="M14" s="31"/>
      <c r="N14" s="41"/>
      <c r="O14" s="76">
        <f t="shared" si="0"/>
        <v>903</v>
      </c>
    </row>
    <row r="15" spans="1:15" ht="21" customHeight="1">
      <c r="A15" s="122"/>
      <c r="B15" s="98" t="s">
        <v>49</v>
      </c>
      <c r="C15" s="9" t="s">
        <v>45</v>
      </c>
      <c r="D15" s="10">
        <v>1</v>
      </c>
      <c r="E15" s="11">
        <v>5</v>
      </c>
      <c r="F15" s="11"/>
      <c r="G15" s="11"/>
      <c r="H15" s="11"/>
      <c r="I15" s="11"/>
      <c r="J15" s="11"/>
      <c r="K15" s="11"/>
      <c r="L15" s="11"/>
      <c r="M15" s="31"/>
      <c r="N15" s="41"/>
      <c r="O15" s="76">
        <f t="shared" si="0"/>
        <v>6</v>
      </c>
    </row>
    <row r="16" spans="1:15" ht="21" customHeight="1">
      <c r="A16" s="122"/>
      <c r="B16" s="98"/>
      <c r="C16" s="9" t="s">
        <v>46</v>
      </c>
      <c r="D16" s="10">
        <v>1</v>
      </c>
      <c r="E16" s="11">
        <v>0</v>
      </c>
      <c r="F16" s="11"/>
      <c r="G16" s="11"/>
      <c r="H16" s="11"/>
      <c r="I16" s="11"/>
      <c r="J16" s="11"/>
      <c r="K16" s="11"/>
      <c r="L16" s="11"/>
      <c r="M16" s="31"/>
      <c r="N16" s="41"/>
      <c r="O16" s="76">
        <f t="shared" si="0"/>
        <v>1</v>
      </c>
    </row>
    <row r="17" spans="1:15" ht="21" customHeight="1">
      <c r="A17" s="122"/>
      <c r="B17" s="98"/>
      <c r="C17" s="9" t="s">
        <v>47</v>
      </c>
      <c r="D17" s="10">
        <f>SUM(D15:D16)</f>
        <v>2</v>
      </c>
      <c r="E17" s="11">
        <f>SUM(E15:E16)</f>
        <v>5</v>
      </c>
      <c r="F17" s="11"/>
      <c r="G17" s="11"/>
      <c r="H17" s="11"/>
      <c r="I17" s="11"/>
      <c r="J17" s="11"/>
      <c r="K17" s="11"/>
      <c r="L17" s="11"/>
      <c r="M17" s="31"/>
      <c r="N17" s="41"/>
      <c r="O17" s="76">
        <f t="shared" si="0"/>
        <v>7</v>
      </c>
    </row>
    <row r="18" spans="1:15" ht="21" customHeight="1">
      <c r="A18" s="122"/>
      <c r="B18" s="98" t="s">
        <v>102</v>
      </c>
      <c r="C18" s="9" t="s">
        <v>45</v>
      </c>
      <c r="D18" s="10">
        <f aca="true" t="shared" si="1" ref="D18:E20">D9+D12+D15</f>
        <v>769</v>
      </c>
      <c r="E18" s="10">
        <f t="shared" si="1"/>
        <v>703</v>
      </c>
      <c r="F18" s="10"/>
      <c r="G18" s="10"/>
      <c r="H18" s="10"/>
      <c r="I18" s="10"/>
      <c r="J18" s="10"/>
      <c r="K18" s="10"/>
      <c r="L18" s="10"/>
      <c r="M18" s="54"/>
      <c r="N18" s="41"/>
      <c r="O18" s="76">
        <f t="shared" si="0"/>
        <v>1472</v>
      </c>
    </row>
    <row r="19" spans="1:15" ht="21" customHeight="1">
      <c r="A19" s="122"/>
      <c r="B19" s="98"/>
      <c r="C19" s="9" t="s">
        <v>46</v>
      </c>
      <c r="D19" s="10">
        <f t="shared" si="1"/>
        <v>59</v>
      </c>
      <c r="E19" s="10">
        <f t="shared" si="1"/>
        <v>4</v>
      </c>
      <c r="F19" s="10"/>
      <c r="G19" s="10"/>
      <c r="H19" s="10"/>
      <c r="I19" s="10"/>
      <c r="J19" s="10"/>
      <c r="K19" s="10"/>
      <c r="L19" s="10"/>
      <c r="M19" s="54"/>
      <c r="N19" s="41"/>
      <c r="O19" s="76">
        <f t="shared" si="0"/>
        <v>63</v>
      </c>
    </row>
    <row r="20" spans="1:15" ht="21" customHeight="1" thickBot="1">
      <c r="A20" s="123"/>
      <c r="B20" s="99"/>
      <c r="C20" s="12" t="s">
        <v>47</v>
      </c>
      <c r="D20" s="10">
        <f t="shared" si="1"/>
        <v>828</v>
      </c>
      <c r="E20" s="10">
        <f t="shared" si="1"/>
        <v>707</v>
      </c>
      <c r="F20" s="10"/>
      <c r="G20" s="10"/>
      <c r="H20" s="10"/>
      <c r="I20" s="10"/>
      <c r="J20" s="10"/>
      <c r="K20" s="10"/>
      <c r="L20" s="10"/>
      <c r="M20" s="54"/>
      <c r="N20" s="41"/>
      <c r="O20" s="76">
        <f t="shared" si="0"/>
        <v>1535</v>
      </c>
    </row>
    <row r="21" spans="1:15" ht="21" customHeight="1">
      <c r="A21" s="121" t="s">
        <v>103</v>
      </c>
      <c r="B21" s="97" t="s">
        <v>44</v>
      </c>
      <c r="C21" s="6" t="s">
        <v>45</v>
      </c>
      <c r="D21" s="7">
        <v>13</v>
      </c>
      <c r="E21" s="8">
        <v>25</v>
      </c>
      <c r="F21" s="8"/>
      <c r="G21" s="8"/>
      <c r="H21" s="8"/>
      <c r="I21" s="8"/>
      <c r="J21" s="8"/>
      <c r="K21" s="8"/>
      <c r="L21" s="8"/>
      <c r="M21" s="36"/>
      <c r="N21" s="43"/>
      <c r="O21" s="81">
        <f t="shared" si="0"/>
        <v>38</v>
      </c>
    </row>
    <row r="22" spans="1:15" ht="21" customHeight="1">
      <c r="A22" s="122"/>
      <c r="B22" s="98"/>
      <c r="C22" s="9" t="s">
        <v>46</v>
      </c>
      <c r="D22" s="10">
        <v>33</v>
      </c>
      <c r="E22" s="11">
        <v>0</v>
      </c>
      <c r="F22" s="11"/>
      <c r="G22" s="11"/>
      <c r="H22" s="11"/>
      <c r="I22" s="11"/>
      <c r="J22" s="11"/>
      <c r="K22" s="11"/>
      <c r="L22" s="11"/>
      <c r="M22" s="31"/>
      <c r="N22" s="41"/>
      <c r="O22" s="76">
        <f t="shared" si="0"/>
        <v>33</v>
      </c>
    </row>
    <row r="23" spans="1:15" ht="21" customHeight="1">
      <c r="A23" s="122"/>
      <c r="B23" s="98"/>
      <c r="C23" s="9" t="s">
        <v>47</v>
      </c>
      <c r="D23" s="10">
        <f>SUM(D21:D22)</f>
        <v>46</v>
      </c>
      <c r="E23" s="11">
        <f>SUM(E21:E22)</f>
        <v>25</v>
      </c>
      <c r="F23" s="11"/>
      <c r="G23" s="11"/>
      <c r="H23" s="11"/>
      <c r="I23" s="11"/>
      <c r="J23" s="11"/>
      <c r="K23" s="11"/>
      <c r="L23" s="11"/>
      <c r="M23" s="31"/>
      <c r="N23" s="41"/>
      <c r="O23" s="76">
        <f t="shared" si="0"/>
        <v>71</v>
      </c>
    </row>
    <row r="24" spans="1:15" ht="21" customHeight="1">
      <c r="A24" s="122"/>
      <c r="B24" s="98" t="s">
        <v>48</v>
      </c>
      <c r="C24" s="9" t="s">
        <v>45</v>
      </c>
      <c r="D24" s="10">
        <v>22</v>
      </c>
      <c r="E24" s="11">
        <v>33</v>
      </c>
      <c r="F24" s="11"/>
      <c r="G24" s="11"/>
      <c r="H24" s="11"/>
      <c r="I24" s="11"/>
      <c r="J24" s="11"/>
      <c r="K24" s="11"/>
      <c r="L24" s="11"/>
      <c r="M24" s="31"/>
      <c r="N24" s="41"/>
      <c r="O24" s="76">
        <f t="shared" si="0"/>
        <v>55</v>
      </c>
    </row>
    <row r="25" spans="1:15" ht="21" customHeight="1">
      <c r="A25" s="122"/>
      <c r="B25" s="98"/>
      <c r="C25" s="9" t="s">
        <v>46</v>
      </c>
      <c r="D25" s="10">
        <v>14</v>
      </c>
      <c r="E25" s="11">
        <v>2</v>
      </c>
      <c r="F25" s="11"/>
      <c r="G25" s="11"/>
      <c r="H25" s="11"/>
      <c r="I25" s="11"/>
      <c r="J25" s="11"/>
      <c r="K25" s="11"/>
      <c r="L25" s="11"/>
      <c r="M25" s="31"/>
      <c r="N25" s="41"/>
      <c r="O25" s="76">
        <f t="shared" si="0"/>
        <v>16</v>
      </c>
    </row>
    <row r="26" spans="1:15" ht="21" customHeight="1">
      <c r="A26" s="122"/>
      <c r="B26" s="98"/>
      <c r="C26" s="9" t="s">
        <v>47</v>
      </c>
      <c r="D26" s="10">
        <f>SUM(D24:D25)</f>
        <v>36</v>
      </c>
      <c r="E26" s="11">
        <f>SUM(E24:E25)</f>
        <v>35</v>
      </c>
      <c r="F26" s="11"/>
      <c r="G26" s="11"/>
      <c r="H26" s="11"/>
      <c r="I26" s="11"/>
      <c r="J26" s="11"/>
      <c r="K26" s="11"/>
      <c r="L26" s="11"/>
      <c r="M26" s="31"/>
      <c r="N26" s="41"/>
      <c r="O26" s="76">
        <f t="shared" si="0"/>
        <v>71</v>
      </c>
    </row>
    <row r="27" spans="1:15" ht="21" customHeight="1">
      <c r="A27" s="122"/>
      <c r="B27" s="98" t="s">
        <v>102</v>
      </c>
      <c r="C27" s="9" t="s">
        <v>45</v>
      </c>
      <c r="D27" s="10">
        <f aca="true" t="shared" si="2" ref="D27:E29">D21+D24</f>
        <v>35</v>
      </c>
      <c r="E27" s="10">
        <f t="shared" si="2"/>
        <v>58</v>
      </c>
      <c r="F27" s="10"/>
      <c r="G27" s="10"/>
      <c r="H27" s="10"/>
      <c r="I27" s="10"/>
      <c r="J27" s="10"/>
      <c r="K27" s="10"/>
      <c r="L27" s="10"/>
      <c r="M27" s="54"/>
      <c r="N27" s="41"/>
      <c r="O27" s="76">
        <f t="shared" si="0"/>
        <v>93</v>
      </c>
    </row>
    <row r="28" spans="1:15" ht="21" customHeight="1">
      <c r="A28" s="122"/>
      <c r="B28" s="98"/>
      <c r="C28" s="9" t="s">
        <v>46</v>
      </c>
      <c r="D28" s="10">
        <f t="shared" si="2"/>
        <v>47</v>
      </c>
      <c r="E28" s="10">
        <f t="shared" si="2"/>
        <v>2</v>
      </c>
      <c r="F28" s="10"/>
      <c r="G28" s="10"/>
      <c r="H28" s="10"/>
      <c r="I28" s="10"/>
      <c r="J28" s="10"/>
      <c r="K28" s="10"/>
      <c r="L28" s="10"/>
      <c r="M28" s="54"/>
      <c r="N28" s="41"/>
      <c r="O28" s="76">
        <f t="shared" si="0"/>
        <v>49</v>
      </c>
    </row>
    <row r="29" spans="1:15" ht="21" customHeight="1" thickBot="1">
      <c r="A29" s="123"/>
      <c r="B29" s="99"/>
      <c r="C29" s="12" t="s">
        <v>47</v>
      </c>
      <c r="D29" s="10">
        <f t="shared" si="2"/>
        <v>82</v>
      </c>
      <c r="E29" s="10">
        <f t="shared" si="2"/>
        <v>60</v>
      </c>
      <c r="F29" s="10"/>
      <c r="G29" s="10"/>
      <c r="H29" s="10"/>
      <c r="I29" s="10"/>
      <c r="J29" s="10"/>
      <c r="K29" s="10"/>
      <c r="L29" s="10"/>
      <c r="M29" s="54"/>
      <c r="N29" s="41"/>
      <c r="O29" s="76">
        <f t="shared" si="0"/>
        <v>142</v>
      </c>
    </row>
    <row r="30" spans="1:15" ht="21" customHeight="1">
      <c r="A30" s="121" t="s">
        <v>104</v>
      </c>
      <c r="B30" s="97" t="s">
        <v>44</v>
      </c>
      <c r="C30" s="6" t="s">
        <v>45</v>
      </c>
      <c r="D30" s="7">
        <v>1183</v>
      </c>
      <c r="E30" s="8">
        <v>1039</v>
      </c>
      <c r="F30" s="8"/>
      <c r="G30" s="8"/>
      <c r="H30" s="8"/>
      <c r="I30" s="8"/>
      <c r="J30" s="8"/>
      <c r="K30" s="8"/>
      <c r="L30" s="8"/>
      <c r="M30" s="36"/>
      <c r="N30" s="43"/>
      <c r="O30" s="81">
        <f t="shared" si="0"/>
        <v>2222</v>
      </c>
    </row>
    <row r="31" spans="1:15" ht="21" customHeight="1">
      <c r="A31" s="122"/>
      <c r="B31" s="98"/>
      <c r="C31" s="9" t="s">
        <v>46</v>
      </c>
      <c r="D31" s="10">
        <v>1</v>
      </c>
      <c r="E31" s="11">
        <v>0</v>
      </c>
      <c r="F31" s="11"/>
      <c r="G31" s="11"/>
      <c r="H31" s="11"/>
      <c r="I31" s="11"/>
      <c r="J31" s="11"/>
      <c r="K31" s="11"/>
      <c r="L31" s="11"/>
      <c r="M31" s="31"/>
      <c r="N31" s="41"/>
      <c r="O31" s="91">
        <f t="shared" si="0"/>
        <v>1</v>
      </c>
    </row>
    <row r="32" spans="1:15" ht="21" customHeight="1">
      <c r="A32" s="122"/>
      <c r="B32" s="98"/>
      <c r="C32" s="9" t="s">
        <v>47</v>
      </c>
      <c r="D32" s="10">
        <f>SUM(D30:D31)</f>
        <v>1184</v>
      </c>
      <c r="E32" s="11">
        <f>SUM(E30:E31)</f>
        <v>1039</v>
      </c>
      <c r="F32" s="11"/>
      <c r="G32" s="11"/>
      <c r="H32" s="11"/>
      <c r="I32" s="11"/>
      <c r="J32" s="11"/>
      <c r="K32" s="11"/>
      <c r="L32" s="11"/>
      <c r="M32" s="31"/>
      <c r="N32" s="41"/>
      <c r="O32" s="91">
        <f t="shared" si="0"/>
        <v>2223</v>
      </c>
    </row>
    <row r="33" spans="1:15" ht="21" customHeight="1">
      <c r="A33" s="122"/>
      <c r="B33" s="98" t="s">
        <v>48</v>
      </c>
      <c r="C33" s="9" t="s">
        <v>45</v>
      </c>
      <c r="D33" s="10">
        <v>2229</v>
      </c>
      <c r="E33" s="11">
        <v>1825</v>
      </c>
      <c r="F33" s="11"/>
      <c r="G33" s="11"/>
      <c r="H33" s="11"/>
      <c r="I33" s="11"/>
      <c r="J33" s="11"/>
      <c r="K33" s="11"/>
      <c r="L33" s="11"/>
      <c r="M33" s="31"/>
      <c r="N33" s="41"/>
      <c r="O33" s="76">
        <f t="shared" si="0"/>
        <v>4054</v>
      </c>
    </row>
    <row r="34" spans="1:15" ht="21" customHeight="1">
      <c r="A34" s="122"/>
      <c r="B34" s="98"/>
      <c r="C34" s="9" t="s">
        <v>46</v>
      </c>
      <c r="D34" s="10">
        <v>15</v>
      </c>
      <c r="E34" s="11">
        <v>6</v>
      </c>
      <c r="F34" s="11"/>
      <c r="G34" s="11"/>
      <c r="H34" s="11"/>
      <c r="I34" s="11"/>
      <c r="J34" s="11"/>
      <c r="K34" s="11"/>
      <c r="L34" s="11"/>
      <c r="M34" s="31"/>
      <c r="N34" s="41"/>
      <c r="O34" s="76">
        <f t="shared" si="0"/>
        <v>21</v>
      </c>
    </row>
    <row r="35" spans="1:15" ht="21" customHeight="1">
      <c r="A35" s="122"/>
      <c r="B35" s="98"/>
      <c r="C35" s="9" t="s">
        <v>47</v>
      </c>
      <c r="D35" s="10">
        <f>SUM(D33:D34)</f>
        <v>2244</v>
      </c>
      <c r="E35" s="11">
        <f>SUM(E33:E34)</f>
        <v>1831</v>
      </c>
      <c r="F35" s="11"/>
      <c r="G35" s="11"/>
      <c r="H35" s="11"/>
      <c r="I35" s="11"/>
      <c r="J35" s="11"/>
      <c r="K35" s="11"/>
      <c r="L35" s="11"/>
      <c r="M35" s="31"/>
      <c r="N35" s="41"/>
      <c r="O35" s="76">
        <f t="shared" si="0"/>
        <v>4075</v>
      </c>
    </row>
    <row r="36" spans="1:15" ht="21" customHeight="1">
      <c r="A36" s="122"/>
      <c r="B36" s="98" t="s">
        <v>102</v>
      </c>
      <c r="C36" s="9" t="s">
        <v>45</v>
      </c>
      <c r="D36" s="10">
        <f aca="true" t="shared" si="3" ref="D36:E38">D30+D33</f>
        <v>3412</v>
      </c>
      <c r="E36" s="10">
        <f t="shared" si="3"/>
        <v>2864</v>
      </c>
      <c r="F36" s="10"/>
      <c r="G36" s="10"/>
      <c r="H36" s="10"/>
      <c r="I36" s="10"/>
      <c r="J36" s="10"/>
      <c r="K36" s="10"/>
      <c r="L36" s="10"/>
      <c r="M36" s="54"/>
      <c r="N36" s="41"/>
      <c r="O36" s="76">
        <f t="shared" si="0"/>
        <v>6276</v>
      </c>
    </row>
    <row r="37" spans="1:15" ht="21" customHeight="1">
      <c r="A37" s="122"/>
      <c r="B37" s="98"/>
      <c r="C37" s="9" t="s">
        <v>46</v>
      </c>
      <c r="D37" s="10">
        <f t="shared" si="3"/>
        <v>16</v>
      </c>
      <c r="E37" s="10">
        <f t="shared" si="3"/>
        <v>6</v>
      </c>
      <c r="F37" s="10"/>
      <c r="G37" s="10"/>
      <c r="H37" s="10"/>
      <c r="I37" s="10"/>
      <c r="J37" s="10"/>
      <c r="K37" s="10"/>
      <c r="L37" s="10"/>
      <c r="M37" s="54"/>
      <c r="N37" s="41"/>
      <c r="O37" s="76">
        <f t="shared" si="0"/>
        <v>22</v>
      </c>
    </row>
    <row r="38" spans="1:15" ht="21" customHeight="1" thickBot="1">
      <c r="A38" s="123"/>
      <c r="B38" s="99"/>
      <c r="C38" s="12" t="s">
        <v>47</v>
      </c>
      <c r="D38" s="10">
        <f t="shared" si="3"/>
        <v>3428</v>
      </c>
      <c r="E38" s="10">
        <f t="shared" si="3"/>
        <v>2870</v>
      </c>
      <c r="F38" s="10"/>
      <c r="G38" s="10"/>
      <c r="H38" s="10"/>
      <c r="I38" s="10"/>
      <c r="J38" s="10"/>
      <c r="K38" s="10"/>
      <c r="L38" s="10"/>
      <c r="M38" s="54"/>
      <c r="N38" s="41"/>
      <c r="O38" s="76">
        <f t="shared" si="0"/>
        <v>6298</v>
      </c>
    </row>
    <row r="39" spans="1:15" ht="21" customHeight="1">
      <c r="A39" s="180" t="s">
        <v>50</v>
      </c>
      <c r="B39" s="181"/>
      <c r="C39" s="6" t="s">
        <v>45</v>
      </c>
      <c r="D39" s="7">
        <v>189</v>
      </c>
      <c r="E39" s="8">
        <v>156</v>
      </c>
      <c r="F39" s="8"/>
      <c r="G39" s="8"/>
      <c r="H39" s="8"/>
      <c r="I39" s="8"/>
      <c r="J39" s="8"/>
      <c r="K39" s="8"/>
      <c r="L39" s="8"/>
      <c r="M39" s="36"/>
      <c r="N39" s="43"/>
      <c r="O39" s="75">
        <f t="shared" si="0"/>
        <v>345</v>
      </c>
    </row>
    <row r="40" spans="1:15" ht="21" customHeight="1">
      <c r="A40" s="182"/>
      <c r="B40" s="183"/>
      <c r="C40" s="9" t="s">
        <v>46</v>
      </c>
      <c r="D40" s="10">
        <v>53</v>
      </c>
      <c r="E40" s="11">
        <v>8</v>
      </c>
      <c r="F40" s="11"/>
      <c r="G40" s="11"/>
      <c r="H40" s="11"/>
      <c r="I40" s="11"/>
      <c r="J40" s="11"/>
      <c r="K40" s="11"/>
      <c r="L40" s="11"/>
      <c r="M40" s="31"/>
      <c r="N40" s="41"/>
      <c r="O40" s="76">
        <f t="shared" si="0"/>
        <v>61</v>
      </c>
    </row>
    <row r="41" spans="1:15" ht="21" customHeight="1" thickBot="1">
      <c r="A41" s="184"/>
      <c r="B41" s="185"/>
      <c r="C41" s="12" t="s">
        <v>47</v>
      </c>
      <c r="D41" s="13">
        <f>SUM(D39:D40)</f>
        <v>242</v>
      </c>
      <c r="E41" s="44">
        <f>SUM(E39:E40)</f>
        <v>164</v>
      </c>
      <c r="F41" s="44"/>
      <c r="G41" s="44"/>
      <c r="H41" s="44"/>
      <c r="I41" s="44"/>
      <c r="J41" s="44"/>
      <c r="K41" s="44"/>
      <c r="L41" s="44"/>
      <c r="M41" s="55"/>
      <c r="N41" s="45"/>
      <c r="O41" s="76">
        <f t="shared" si="0"/>
        <v>406</v>
      </c>
    </row>
    <row r="42" spans="1:15" ht="21" customHeight="1">
      <c r="A42" s="112" t="s">
        <v>51</v>
      </c>
      <c r="B42" s="113"/>
      <c r="C42" s="6" t="s">
        <v>45</v>
      </c>
      <c r="D42" s="7">
        <v>110</v>
      </c>
      <c r="E42" s="8">
        <v>52</v>
      </c>
      <c r="F42" s="8"/>
      <c r="G42" s="8"/>
      <c r="H42" s="8"/>
      <c r="I42" s="8"/>
      <c r="J42" s="8"/>
      <c r="K42" s="8"/>
      <c r="L42" s="8"/>
      <c r="M42" s="36"/>
      <c r="N42" s="43"/>
      <c r="O42" s="75">
        <f t="shared" si="0"/>
        <v>162</v>
      </c>
    </row>
    <row r="43" spans="1:15" ht="21" customHeight="1">
      <c r="A43" s="114"/>
      <c r="B43" s="115"/>
      <c r="C43" s="9" t="s">
        <v>46</v>
      </c>
      <c r="D43" s="10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31"/>
      <c r="N43" s="41"/>
      <c r="O43" s="76">
        <f t="shared" si="0"/>
        <v>0</v>
      </c>
    </row>
    <row r="44" spans="1:15" ht="21" customHeight="1" thickBot="1">
      <c r="A44" s="116"/>
      <c r="B44" s="117"/>
      <c r="C44" s="12" t="s">
        <v>47</v>
      </c>
      <c r="D44" s="13">
        <f>SUM(D42:D43)</f>
        <v>110</v>
      </c>
      <c r="E44" s="44">
        <f>SUM(E42:E43)</f>
        <v>52</v>
      </c>
      <c r="F44" s="44"/>
      <c r="G44" s="44"/>
      <c r="H44" s="44"/>
      <c r="I44" s="44"/>
      <c r="J44" s="44"/>
      <c r="K44" s="44"/>
      <c r="L44" s="44"/>
      <c r="M44" s="55"/>
      <c r="N44" s="45"/>
      <c r="O44" s="82">
        <f t="shared" si="0"/>
        <v>162</v>
      </c>
    </row>
    <row r="45" spans="1:15" ht="21" customHeight="1" thickBot="1">
      <c r="A45" s="118" t="s">
        <v>52</v>
      </c>
      <c r="B45" s="119"/>
      <c r="C45" s="120"/>
      <c r="D45" s="14">
        <f>SUM(D44+D41+D38+D29+D20)</f>
        <v>4690</v>
      </c>
      <c r="E45" s="15">
        <f>SUM(E44+E41+E38+E29+E20)</f>
        <v>3853</v>
      </c>
      <c r="F45" s="15"/>
      <c r="G45" s="15"/>
      <c r="H45" s="15"/>
      <c r="I45" s="15"/>
      <c r="J45" s="15"/>
      <c r="K45" s="15"/>
      <c r="L45" s="15"/>
      <c r="M45" s="39"/>
      <c r="N45" s="48"/>
      <c r="O45" s="91">
        <f t="shared" si="0"/>
        <v>8543</v>
      </c>
    </row>
    <row r="46" spans="1:15" ht="21" customHeight="1" thickBot="1">
      <c r="A46" s="118" t="s">
        <v>105</v>
      </c>
      <c r="B46" s="119"/>
      <c r="C46" s="120"/>
      <c r="D46" s="14">
        <v>47</v>
      </c>
      <c r="E46" s="15">
        <v>23</v>
      </c>
      <c r="F46" s="15"/>
      <c r="G46" s="15"/>
      <c r="H46" s="15"/>
      <c r="I46" s="15"/>
      <c r="J46" s="15"/>
      <c r="K46" s="15"/>
      <c r="L46" s="15"/>
      <c r="M46" s="39"/>
      <c r="N46" s="48"/>
      <c r="O46" s="78">
        <f t="shared" si="0"/>
        <v>70</v>
      </c>
    </row>
    <row r="47" spans="1:15" ht="21" customHeight="1" thickBot="1">
      <c r="A47" s="118" t="s">
        <v>53</v>
      </c>
      <c r="B47" s="119"/>
      <c r="C47" s="120"/>
      <c r="D47" s="14">
        <f>SUM(D45:D46)</f>
        <v>4737</v>
      </c>
      <c r="E47" s="15">
        <f>SUM(E45:E46)</f>
        <v>3876</v>
      </c>
      <c r="F47" s="15"/>
      <c r="G47" s="15"/>
      <c r="H47" s="15"/>
      <c r="I47" s="15"/>
      <c r="J47" s="15"/>
      <c r="K47" s="15"/>
      <c r="L47" s="15"/>
      <c r="M47" s="39"/>
      <c r="N47" s="48"/>
      <c r="O47" s="78">
        <f t="shared" si="0"/>
        <v>8613</v>
      </c>
    </row>
    <row r="48" spans="1:15" ht="21" customHeight="1">
      <c r="A48" s="141" t="s">
        <v>106</v>
      </c>
      <c r="B48" s="137" t="s">
        <v>54</v>
      </c>
      <c r="C48" s="16" t="s">
        <v>55</v>
      </c>
      <c r="D48" s="17">
        <v>1484</v>
      </c>
      <c r="E48" s="18">
        <v>2409</v>
      </c>
      <c r="F48" s="18"/>
      <c r="G48" s="18"/>
      <c r="H48" s="18"/>
      <c r="I48" s="18"/>
      <c r="J48" s="18"/>
      <c r="K48" s="18"/>
      <c r="L48" s="18"/>
      <c r="M48" s="34"/>
      <c r="N48" s="46"/>
      <c r="O48" s="91">
        <f t="shared" si="0"/>
        <v>3893</v>
      </c>
    </row>
    <row r="49" spans="1:15" ht="21" customHeight="1">
      <c r="A49" s="142"/>
      <c r="B49" s="115"/>
      <c r="C49" s="9" t="s">
        <v>56</v>
      </c>
      <c r="D49" s="10">
        <v>2038</v>
      </c>
      <c r="E49" s="11">
        <v>1629</v>
      </c>
      <c r="F49" s="11"/>
      <c r="G49" s="11"/>
      <c r="H49" s="11"/>
      <c r="I49" s="11"/>
      <c r="J49" s="11"/>
      <c r="K49" s="11"/>
      <c r="L49" s="11"/>
      <c r="M49" s="31"/>
      <c r="N49" s="41"/>
      <c r="O49" s="76">
        <f t="shared" si="0"/>
        <v>3667</v>
      </c>
    </row>
    <row r="50" spans="1:15" ht="21" customHeight="1">
      <c r="A50" s="142"/>
      <c r="B50" s="115"/>
      <c r="C50" s="9" t="s">
        <v>47</v>
      </c>
      <c r="D50" s="10">
        <f>SUM(D48:D49)</f>
        <v>3522</v>
      </c>
      <c r="E50" s="11">
        <f>SUM(E48:E49)</f>
        <v>4038</v>
      </c>
      <c r="F50" s="11"/>
      <c r="G50" s="11"/>
      <c r="H50" s="11"/>
      <c r="I50" s="11"/>
      <c r="J50" s="11"/>
      <c r="K50" s="11"/>
      <c r="L50" s="11"/>
      <c r="M50" s="31"/>
      <c r="N50" s="41"/>
      <c r="O50" s="76">
        <f t="shared" si="0"/>
        <v>7560</v>
      </c>
    </row>
    <row r="51" spans="1:15" ht="21" customHeight="1">
      <c r="A51" s="142"/>
      <c r="B51" s="108" t="s">
        <v>107</v>
      </c>
      <c r="C51" s="109"/>
      <c r="D51" s="10">
        <v>49</v>
      </c>
      <c r="E51" s="11">
        <v>15</v>
      </c>
      <c r="F51" s="11"/>
      <c r="G51" s="11"/>
      <c r="H51" s="11"/>
      <c r="I51" s="11"/>
      <c r="J51" s="11"/>
      <c r="K51" s="11"/>
      <c r="L51" s="11"/>
      <c r="M51" s="31"/>
      <c r="N51" s="41"/>
      <c r="O51" s="76">
        <f t="shared" si="0"/>
        <v>64</v>
      </c>
    </row>
    <row r="52" spans="1:15" ht="21" customHeight="1" thickBot="1">
      <c r="A52" s="143"/>
      <c r="B52" s="110" t="s">
        <v>108</v>
      </c>
      <c r="C52" s="111"/>
      <c r="D52" s="19">
        <v>132</v>
      </c>
      <c r="E52" s="20">
        <v>72</v>
      </c>
      <c r="F52" s="20"/>
      <c r="G52" s="20"/>
      <c r="H52" s="20"/>
      <c r="I52" s="20"/>
      <c r="J52" s="20"/>
      <c r="K52" s="20"/>
      <c r="L52" s="20"/>
      <c r="M52" s="40"/>
      <c r="N52" s="42"/>
      <c r="O52" s="92">
        <f t="shared" si="0"/>
        <v>204</v>
      </c>
    </row>
    <row r="53" spans="1:15" ht="21" customHeight="1" thickBot="1">
      <c r="A53" s="134" t="s">
        <v>67</v>
      </c>
      <c r="B53" s="135"/>
      <c r="C53" s="136"/>
      <c r="D53" s="14">
        <f>SUM(D50:D52)</f>
        <v>3703</v>
      </c>
      <c r="E53" s="15">
        <f>SUM(E50:E52)</f>
        <v>4125</v>
      </c>
      <c r="F53" s="15"/>
      <c r="G53" s="15"/>
      <c r="H53" s="15"/>
      <c r="I53" s="15"/>
      <c r="J53" s="15"/>
      <c r="K53" s="15"/>
      <c r="L53" s="15"/>
      <c r="M53" s="39"/>
      <c r="N53" s="48"/>
      <c r="O53" s="78">
        <f t="shared" si="0"/>
        <v>7828</v>
      </c>
    </row>
    <row r="54" spans="1:15" ht="23.25" customHeight="1" thickBot="1">
      <c r="A54" s="128" t="s">
        <v>92</v>
      </c>
      <c r="B54" s="129"/>
      <c r="C54" s="130"/>
      <c r="D54" s="79">
        <f>SUM(D47+D53)</f>
        <v>8440</v>
      </c>
      <c r="E54" s="80">
        <f>SUM(E47+E53)</f>
        <v>8001</v>
      </c>
      <c r="F54" s="80"/>
      <c r="G54" s="80"/>
      <c r="H54" s="80"/>
      <c r="I54" s="80"/>
      <c r="J54" s="80"/>
      <c r="K54" s="80"/>
      <c r="L54" s="80"/>
      <c r="M54" s="94"/>
      <c r="N54" s="95"/>
      <c r="O54" s="78">
        <f t="shared" si="0"/>
        <v>16441</v>
      </c>
    </row>
  </sheetData>
  <sheetProtection/>
  <mergeCells count="40">
    <mergeCell ref="A53:C53"/>
    <mergeCell ref="A39:B41"/>
    <mergeCell ref="B33:B35"/>
    <mergeCell ref="B36:B38"/>
    <mergeCell ref="A21:A29"/>
    <mergeCell ref="A30:A38"/>
    <mergeCell ref="B21:B23"/>
    <mergeCell ref="B9:B11"/>
    <mergeCell ref="B12:B14"/>
    <mergeCell ref="B15:B17"/>
    <mergeCell ref="B18:B20"/>
    <mergeCell ref="B27:B29"/>
    <mergeCell ref="B30:B32"/>
    <mergeCell ref="A9:A20"/>
    <mergeCell ref="B48:B50"/>
    <mergeCell ref="A48:A52"/>
    <mergeCell ref="A47:C47"/>
    <mergeCell ref="B51:C51"/>
    <mergeCell ref="B52:C52"/>
    <mergeCell ref="A42:B44"/>
    <mergeCell ref="A45:C45"/>
    <mergeCell ref="A46:C46"/>
    <mergeCell ref="B24:B26"/>
    <mergeCell ref="N5:N8"/>
    <mergeCell ref="O5:O8"/>
    <mergeCell ref="A54:C54"/>
    <mergeCell ref="E5:E8"/>
    <mergeCell ref="D5:D8"/>
    <mergeCell ref="F5:F8"/>
    <mergeCell ref="A5:C5"/>
    <mergeCell ref="A6:A8"/>
    <mergeCell ref="B6:B8"/>
    <mergeCell ref="C6:C8"/>
    <mergeCell ref="M5:M8"/>
    <mergeCell ref="K5:K8"/>
    <mergeCell ref="G5:G8"/>
    <mergeCell ref="H5:H8"/>
    <mergeCell ref="L5:L8"/>
    <mergeCell ref="I5:I8"/>
    <mergeCell ref="J5:J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2"/>
      <c r="E2" s="1" t="s">
        <v>40</v>
      </c>
    </row>
    <row r="3" spans="1:15" ht="15" customHeight="1">
      <c r="A3" s="5"/>
      <c r="B3" s="49" t="s">
        <v>110</v>
      </c>
      <c r="C3" s="50"/>
      <c r="O3" s="23"/>
    </row>
    <row r="4" spans="5:15" ht="15" customHeight="1" thickBot="1">
      <c r="E4" s="4"/>
      <c r="F4" s="4"/>
      <c r="G4" s="4"/>
      <c r="H4" s="4"/>
      <c r="I4" s="4"/>
      <c r="O4" s="24"/>
    </row>
    <row r="5" spans="1:15" ht="48" customHeight="1">
      <c r="A5" s="144" t="s">
        <v>94</v>
      </c>
      <c r="B5" s="145"/>
      <c r="C5" s="146"/>
      <c r="D5" s="103" t="s">
        <v>111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3"/>
      <c r="E6" s="153"/>
      <c r="F6" s="153"/>
      <c r="G6" s="153"/>
      <c r="H6" s="158"/>
      <c r="I6" s="158"/>
      <c r="J6" s="153"/>
      <c r="K6" s="153"/>
      <c r="L6" s="153"/>
      <c r="M6" s="153"/>
      <c r="N6" s="153"/>
      <c r="O6" s="149"/>
    </row>
    <row r="7" spans="1:15" ht="13.5">
      <c r="A7" s="142"/>
      <c r="B7" s="98"/>
      <c r="C7" s="106"/>
      <c r="D7" s="153"/>
      <c r="E7" s="153"/>
      <c r="F7" s="153"/>
      <c r="G7" s="153"/>
      <c r="H7" s="158"/>
      <c r="I7" s="158"/>
      <c r="J7" s="153"/>
      <c r="K7" s="153"/>
      <c r="L7" s="153"/>
      <c r="M7" s="153"/>
      <c r="N7" s="153"/>
      <c r="O7" s="149"/>
    </row>
    <row r="8" spans="1:15" ht="18.75" customHeight="1" thickBot="1">
      <c r="A8" s="147"/>
      <c r="B8" s="99"/>
      <c r="C8" s="107"/>
      <c r="D8" s="154"/>
      <c r="E8" s="154"/>
      <c r="F8" s="154"/>
      <c r="G8" s="154"/>
      <c r="H8" s="159"/>
      <c r="I8" s="159"/>
      <c r="J8" s="154"/>
      <c r="K8" s="154"/>
      <c r="L8" s="154"/>
      <c r="M8" s="154"/>
      <c r="N8" s="154"/>
      <c r="O8" s="150"/>
    </row>
    <row r="9" spans="1:15" ht="21" customHeight="1">
      <c r="A9" s="121" t="s">
        <v>101</v>
      </c>
      <c r="B9" s="97" t="s">
        <v>44</v>
      </c>
      <c r="C9" s="6" t="s">
        <v>45</v>
      </c>
      <c r="D9" s="8">
        <v>46</v>
      </c>
      <c r="E9" s="8"/>
      <c r="F9" s="8"/>
      <c r="G9" s="8"/>
      <c r="H9" s="8"/>
      <c r="I9" s="8"/>
      <c r="J9" s="8"/>
      <c r="K9" s="8"/>
      <c r="L9" s="8"/>
      <c r="M9" s="8"/>
      <c r="N9" s="8"/>
      <c r="O9" s="75">
        <f aca="true" t="shared" si="0" ref="O9:O54">SUM(D9:N9)</f>
        <v>46</v>
      </c>
    </row>
    <row r="10" spans="1:15" ht="21" customHeight="1">
      <c r="A10" s="122"/>
      <c r="B10" s="98"/>
      <c r="C10" s="9" t="s">
        <v>46</v>
      </c>
      <c r="D10" s="11">
        <v>3</v>
      </c>
      <c r="E10" s="11" t="s">
        <v>109</v>
      </c>
      <c r="F10" s="11"/>
      <c r="G10" s="11"/>
      <c r="H10" s="11"/>
      <c r="I10" s="11"/>
      <c r="J10" s="11"/>
      <c r="K10" s="11"/>
      <c r="L10" s="11"/>
      <c r="M10" s="11"/>
      <c r="N10" s="11"/>
      <c r="O10" s="76">
        <f t="shared" si="0"/>
        <v>3</v>
      </c>
    </row>
    <row r="11" spans="1:15" ht="21" customHeight="1">
      <c r="A11" s="122"/>
      <c r="B11" s="98"/>
      <c r="C11" s="9" t="s">
        <v>47</v>
      </c>
      <c r="D11" s="11">
        <f>SUM(D9:D10)</f>
        <v>49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76">
        <f t="shared" si="0"/>
        <v>49</v>
      </c>
    </row>
    <row r="12" spans="1:15" ht="21" customHeight="1">
      <c r="A12" s="122"/>
      <c r="B12" s="98" t="s">
        <v>48</v>
      </c>
      <c r="C12" s="9" t="s">
        <v>45</v>
      </c>
      <c r="D12" s="11">
        <v>135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6">
        <f t="shared" si="0"/>
        <v>135</v>
      </c>
    </row>
    <row r="13" spans="1:15" ht="21" customHeight="1">
      <c r="A13" s="122"/>
      <c r="B13" s="98"/>
      <c r="C13" s="9" t="s">
        <v>46</v>
      </c>
      <c r="D13" s="11">
        <v>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76">
        <f t="shared" si="0"/>
        <v>2</v>
      </c>
    </row>
    <row r="14" spans="1:15" ht="21" customHeight="1">
      <c r="A14" s="122"/>
      <c r="B14" s="98"/>
      <c r="C14" s="9" t="s">
        <v>47</v>
      </c>
      <c r="D14" s="10">
        <f>SUM(D12:D13)</f>
        <v>137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6">
        <f t="shared" si="0"/>
        <v>137</v>
      </c>
    </row>
    <row r="15" spans="1:15" ht="21" customHeight="1">
      <c r="A15" s="122"/>
      <c r="B15" s="98" t="s">
        <v>49</v>
      </c>
      <c r="C15" s="9" t="s">
        <v>45</v>
      </c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6">
        <f t="shared" si="0"/>
        <v>1</v>
      </c>
    </row>
    <row r="16" spans="1:15" ht="21" customHeight="1">
      <c r="A16" s="122"/>
      <c r="B16" s="98"/>
      <c r="C16" s="9" t="s">
        <v>46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6">
        <f t="shared" si="0"/>
        <v>1</v>
      </c>
    </row>
    <row r="17" spans="1:15" ht="21" customHeight="1">
      <c r="A17" s="122"/>
      <c r="B17" s="98"/>
      <c r="C17" s="9" t="s">
        <v>47</v>
      </c>
      <c r="D17" s="11">
        <f>SUM(D15:D16)</f>
        <v>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76">
        <f t="shared" si="0"/>
        <v>2</v>
      </c>
    </row>
    <row r="18" spans="1:15" ht="21" customHeight="1">
      <c r="A18" s="122"/>
      <c r="B18" s="98" t="s">
        <v>102</v>
      </c>
      <c r="C18" s="9" t="s">
        <v>45</v>
      </c>
      <c r="D18" s="10">
        <f>D9+D12+D15</f>
        <v>182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6">
        <f t="shared" si="0"/>
        <v>182</v>
      </c>
    </row>
    <row r="19" spans="1:15" ht="21" customHeight="1">
      <c r="A19" s="122"/>
      <c r="B19" s="98"/>
      <c r="C19" s="9" t="s">
        <v>46</v>
      </c>
      <c r="D19" s="10">
        <f>D10+D13+D16</f>
        <v>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6">
        <f t="shared" si="0"/>
        <v>6</v>
      </c>
    </row>
    <row r="20" spans="1:15" ht="21" customHeight="1" thickBot="1">
      <c r="A20" s="123"/>
      <c r="B20" s="99"/>
      <c r="C20" s="12" t="s">
        <v>47</v>
      </c>
      <c r="D20" s="10">
        <f>SUM(D18:D19)</f>
        <v>188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76">
        <f t="shared" si="0"/>
        <v>188</v>
      </c>
    </row>
    <row r="21" spans="1:15" ht="21" customHeight="1">
      <c r="A21" s="121" t="s">
        <v>103</v>
      </c>
      <c r="B21" s="97" t="s">
        <v>44</v>
      </c>
      <c r="C21" s="6" t="s">
        <v>45</v>
      </c>
      <c r="D21" s="8">
        <v>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75">
        <f t="shared" si="0"/>
        <v>4</v>
      </c>
    </row>
    <row r="22" spans="1:15" ht="21" customHeight="1">
      <c r="A22" s="122"/>
      <c r="B22" s="98"/>
      <c r="C22" s="9" t="s">
        <v>46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6">
        <f t="shared" si="0"/>
        <v>0</v>
      </c>
    </row>
    <row r="23" spans="1:15" ht="21" customHeight="1">
      <c r="A23" s="122"/>
      <c r="B23" s="98"/>
      <c r="C23" s="9" t="s">
        <v>47</v>
      </c>
      <c r="D23" s="10">
        <f>SUM(D21:D22)</f>
        <v>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76">
        <f t="shared" si="0"/>
        <v>4</v>
      </c>
    </row>
    <row r="24" spans="1:15" ht="21" customHeight="1">
      <c r="A24" s="122"/>
      <c r="B24" s="98" t="s">
        <v>48</v>
      </c>
      <c r="C24" s="9" t="s">
        <v>45</v>
      </c>
      <c r="D24" s="11">
        <v>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76">
        <f t="shared" si="0"/>
        <v>6</v>
      </c>
    </row>
    <row r="25" spans="1:15" ht="21" customHeight="1">
      <c r="A25" s="122"/>
      <c r="B25" s="98"/>
      <c r="C25" s="9" t="s">
        <v>46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76">
        <f t="shared" si="0"/>
        <v>0</v>
      </c>
    </row>
    <row r="26" spans="1:15" ht="21" customHeight="1">
      <c r="A26" s="122"/>
      <c r="B26" s="98"/>
      <c r="C26" s="9" t="s">
        <v>47</v>
      </c>
      <c r="D26" s="10">
        <f>SUM(D24:D25)</f>
        <v>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76">
        <f t="shared" si="0"/>
        <v>6</v>
      </c>
    </row>
    <row r="27" spans="1:15" ht="21" customHeight="1">
      <c r="A27" s="122"/>
      <c r="B27" s="98" t="s">
        <v>102</v>
      </c>
      <c r="C27" s="9" t="s">
        <v>45</v>
      </c>
      <c r="D27" s="10">
        <f>D21+D24</f>
        <v>10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76">
        <f t="shared" si="0"/>
        <v>10</v>
      </c>
    </row>
    <row r="28" spans="1:15" ht="21" customHeight="1">
      <c r="A28" s="122"/>
      <c r="B28" s="98"/>
      <c r="C28" s="9" t="s">
        <v>46</v>
      </c>
      <c r="D28" s="10">
        <f>D22+D25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76">
        <f t="shared" si="0"/>
        <v>0</v>
      </c>
    </row>
    <row r="29" spans="1:15" ht="21" customHeight="1" thickBot="1">
      <c r="A29" s="123"/>
      <c r="B29" s="99"/>
      <c r="C29" s="12" t="s">
        <v>47</v>
      </c>
      <c r="D29" s="10">
        <f>D23+D26</f>
        <v>10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76">
        <f t="shared" si="0"/>
        <v>10</v>
      </c>
    </row>
    <row r="30" spans="1:15" ht="21" customHeight="1">
      <c r="A30" s="121" t="s">
        <v>104</v>
      </c>
      <c r="B30" s="97" t="s">
        <v>44</v>
      </c>
      <c r="C30" s="6" t="s">
        <v>45</v>
      </c>
      <c r="D30" s="8">
        <v>194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75">
        <f t="shared" si="0"/>
        <v>194</v>
      </c>
    </row>
    <row r="31" spans="1:15" ht="21" customHeight="1">
      <c r="A31" s="122"/>
      <c r="B31" s="98"/>
      <c r="C31" s="9" t="s">
        <v>46</v>
      </c>
      <c r="D31" s="11"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6">
        <f t="shared" si="0"/>
        <v>0</v>
      </c>
    </row>
    <row r="32" spans="1:15" ht="21" customHeight="1">
      <c r="A32" s="122"/>
      <c r="B32" s="98"/>
      <c r="C32" s="9" t="s">
        <v>47</v>
      </c>
      <c r="D32" s="10">
        <f>SUM(D30:D31)</f>
        <v>194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76">
        <f t="shared" si="0"/>
        <v>194</v>
      </c>
    </row>
    <row r="33" spans="1:15" ht="21" customHeight="1">
      <c r="A33" s="122"/>
      <c r="B33" s="98" t="s">
        <v>48</v>
      </c>
      <c r="C33" s="9" t="s">
        <v>45</v>
      </c>
      <c r="D33" s="11">
        <v>311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76">
        <f t="shared" si="0"/>
        <v>311</v>
      </c>
    </row>
    <row r="34" spans="1:15" ht="21" customHeight="1">
      <c r="A34" s="122"/>
      <c r="B34" s="98"/>
      <c r="C34" s="9" t="s">
        <v>46</v>
      </c>
      <c r="D34" s="11"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76">
        <f t="shared" si="0"/>
        <v>0</v>
      </c>
    </row>
    <row r="35" spans="1:15" ht="21" customHeight="1">
      <c r="A35" s="122"/>
      <c r="B35" s="98"/>
      <c r="C35" s="9" t="s">
        <v>47</v>
      </c>
      <c r="D35" s="11">
        <f>SUM(D33:D34)</f>
        <v>311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76">
        <f t="shared" si="0"/>
        <v>311</v>
      </c>
    </row>
    <row r="36" spans="1:15" ht="21" customHeight="1">
      <c r="A36" s="122"/>
      <c r="B36" s="98" t="s">
        <v>102</v>
      </c>
      <c r="C36" s="9" t="s">
        <v>45</v>
      </c>
      <c r="D36" s="10">
        <f>D30+D33</f>
        <v>505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6">
        <f t="shared" si="0"/>
        <v>505</v>
      </c>
    </row>
    <row r="37" spans="1:15" ht="21" customHeight="1">
      <c r="A37" s="122"/>
      <c r="B37" s="98"/>
      <c r="C37" s="9" t="s">
        <v>46</v>
      </c>
      <c r="D37" s="10">
        <f>D31+D34</f>
        <v>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6">
        <f t="shared" si="0"/>
        <v>0</v>
      </c>
    </row>
    <row r="38" spans="1:15" ht="21" customHeight="1" thickBot="1">
      <c r="A38" s="123"/>
      <c r="B38" s="99"/>
      <c r="C38" s="12" t="s">
        <v>47</v>
      </c>
      <c r="D38" s="10">
        <f>D32+D35</f>
        <v>505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76">
        <f t="shared" si="0"/>
        <v>505</v>
      </c>
    </row>
    <row r="39" spans="1:15" ht="21" customHeight="1">
      <c r="A39" s="112" t="s">
        <v>50</v>
      </c>
      <c r="B39" s="113"/>
      <c r="C39" s="6" t="s">
        <v>45</v>
      </c>
      <c r="D39" s="8">
        <v>31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75">
        <f t="shared" si="0"/>
        <v>31</v>
      </c>
    </row>
    <row r="40" spans="1:15" ht="21" customHeight="1">
      <c r="A40" s="114"/>
      <c r="B40" s="115"/>
      <c r="C40" s="9" t="s">
        <v>46</v>
      </c>
      <c r="D40" s="11"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6">
        <f t="shared" si="0"/>
        <v>0</v>
      </c>
    </row>
    <row r="41" spans="1:15" ht="21" customHeight="1" thickBot="1">
      <c r="A41" s="116"/>
      <c r="B41" s="117"/>
      <c r="C41" s="12" t="s">
        <v>47</v>
      </c>
      <c r="D41" s="13">
        <f>SUM(D39:D40)</f>
        <v>31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91">
        <f t="shared" si="0"/>
        <v>31</v>
      </c>
    </row>
    <row r="42" spans="1:15" ht="21" customHeight="1">
      <c r="A42" s="112" t="s">
        <v>51</v>
      </c>
      <c r="B42" s="113"/>
      <c r="C42" s="6" t="s">
        <v>45</v>
      </c>
      <c r="D42" s="8">
        <v>26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75">
        <f t="shared" si="0"/>
        <v>26</v>
      </c>
    </row>
    <row r="43" spans="1:15" ht="21" customHeight="1">
      <c r="A43" s="114"/>
      <c r="B43" s="115"/>
      <c r="C43" s="9" t="s">
        <v>46</v>
      </c>
      <c r="D43" s="11"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76">
        <f t="shared" si="0"/>
        <v>0</v>
      </c>
    </row>
    <row r="44" spans="1:15" ht="21" customHeight="1" thickBot="1">
      <c r="A44" s="116"/>
      <c r="B44" s="117"/>
      <c r="C44" s="12" t="s">
        <v>47</v>
      </c>
      <c r="D44" s="13">
        <f>SUM(D42:D43)</f>
        <v>26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92">
        <f t="shared" si="0"/>
        <v>26</v>
      </c>
    </row>
    <row r="45" spans="1:15" ht="21" customHeight="1" thickBot="1">
      <c r="A45" s="118" t="s">
        <v>52</v>
      </c>
      <c r="B45" s="119"/>
      <c r="C45" s="120"/>
      <c r="D45" s="15">
        <f>SUM(D44+D41+D38+D29+D20)</f>
        <v>760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78">
        <f t="shared" si="0"/>
        <v>760</v>
      </c>
    </row>
    <row r="46" spans="1:15" ht="21" customHeight="1" thickBot="1">
      <c r="A46" s="118" t="s">
        <v>105</v>
      </c>
      <c r="B46" s="119"/>
      <c r="C46" s="120"/>
      <c r="D46" s="15">
        <v>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78">
        <f t="shared" si="0"/>
        <v>3</v>
      </c>
    </row>
    <row r="47" spans="1:15" ht="21" customHeight="1" thickBot="1">
      <c r="A47" s="118" t="s">
        <v>53</v>
      </c>
      <c r="B47" s="119"/>
      <c r="C47" s="120"/>
      <c r="D47" s="15">
        <f>SUM(D45:D46)</f>
        <v>763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78">
        <f t="shared" si="0"/>
        <v>763</v>
      </c>
    </row>
    <row r="48" spans="1:15" ht="21" customHeight="1">
      <c r="A48" s="141" t="s">
        <v>106</v>
      </c>
      <c r="B48" s="137" t="s">
        <v>54</v>
      </c>
      <c r="C48" s="16" t="s">
        <v>55</v>
      </c>
      <c r="D48" s="18">
        <v>292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91">
        <f t="shared" si="0"/>
        <v>292</v>
      </c>
    </row>
    <row r="49" spans="1:15" ht="21" customHeight="1">
      <c r="A49" s="142"/>
      <c r="B49" s="115"/>
      <c r="C49" s="9" t="s">
        <v>56</v>
      </c>
      <c r="D49" s="11">
        <v>315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76">
        <f t="shared" si="0"/>
        <v>315</v>
      </c>
    </row>
    <row r="50" spans="1:15" ht="21" customHeight="1">
      <c r="A50" s="142"/>
      <c r="B50" s="115"/>
      <c r="C50" s="9" t="s">
        <v>47</v>
      </c>
      <c r="D50" s="10">
        <f>SUM(D48+D49)</f>
        <v>607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76">
        <f t="shared" si="0"/>
        <v>607</v>
      </c>
    </row>
    <row r="51" spans="1:15" ht="21" customHeight="1">
      <c r="A51" s="142"/>
      <c r="B51" s="108" t="s">
        <v>107</v>
      </c>
      <c r="C51" s="109"/>
      <c r="D51" s="11">
        <v>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76">
        <f t="shared" si="0"/>
        <v>3</v>
      </c>
    </row>
    <row r="52" spans="1:15" ht="21" customHeight="1" thickBot="1">
      <c r="A52" s="143"/>
      <c r="B52" s="110" t="s">
        <v>108</v>
      </c>
      <c r="C52" s="111"/>
      <c r="D52" s="20">
        <v>29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92">
        <f t="shared" si="0"/>
        <v>29</v>
      </c>
    </row>
    <row r="53" spans="1:15" ht="21" customHeight="1" thickBot="1">
      <c r="A53" s="134" t="s">
        <v>67</v>
      </c>
      <c r="B53" s="135"/>
      <c r="C53" s="136"/>
      <c r="D53" s="15">
        <f>SUM(D50:D52)</f>
        <v>639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78">
        <f t="shared" si="0"/>
        <v>639</v>
      </c>
    </row>
    <row r="54" spans="1:15" ht="23.25" customHeight="1" thickBot="1">
      <c r="A54" s="128" t="s">
        <v>92</v>
      </c>
      <c r="B54" s="129"/>
      <c r="C54" s="130"/>
      <c r="D54" s="80">
        <f>SUM(D47+D53)</f>
        <v>1402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78">
        <f t="shared" si="0"/>
        <v>1402</v>
      </c>
    </row>
  </sheetData>
  <sheetProtection/>
  <mergeCells count="40">
    <mergeCell ref="N5:N8"/>
    <mergeCell ref="A45:C45"/>
    <mergeCell ref="O5:O8"/>
    <mergeCell ref="A54:C54"/>
    <mergeCell ref="D5:D8"/>
    <mergeCell ref="E5:E8"/>
    <mergeCell ref="J5:J8"/>
    <mergeCell ref="K5:K8"/>
    <mergeCell ref="L5:L8"/>
    <mergeCell ref="M5:M8"/>
    <mergeCell ref="B27:B29"/>
    <mergeCell ref="A53:C53"/>
    <mergeCell ref="A9:A20"/>
    <mergeCell ref="A39:B41"/>
    <mergeCell ref="B48:B50"/>
    <mergeCell ref="A48:A52"/>
    <mergeCell ref="A47:C47"/>
    <mergeCell ref="B51:C51"/>
    <mergeCell ref="B52:C52"/>
    <mergeCell ref="A46:C46"/>
    <mergeCell ref="B33:B35"/>
    <mergeCell ref="B36:B38"/>
    <mergeCell ref="B15:B17"/>
    <mergeCell ref="B18:B20"/>
    <mergeCell ref="A21:A29"/>
    <mergeCell ref="A30:A38"/>
    <mergeCell ref="B21:B23"/>
    <mergeCell ref="B24:B26"/>
    <mergeCell ref="C6:C8"/>
    <mergeCell ref="B30:B32"/>
    <mergeCell ref="H5:H8"/>
    <mergeCell ref="A42:B44"/>
    <mergeCell ref="B6:B8"/>
    <mergeCell ref="I5:I8"/>
    <mergeCell ref="B9:B11"/>
    <mergeCell ref="B12:B14"/>
    <mergeCell ref="G5:G8"/>
    <mergeCell ref="F5:F8"/>
    <mergeCell ref="A5:C5"/>
    <mergeCell ref="A6:A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5" ht="15" customHeight="1">
      <c r="A2" s="21"/>
      <c r="B2" s="21"/>
      <c r="C2" s="21"/>
      <c r="D2" s="21"/>
      <c r="E2" s="21"/>
    </row>
    <row r="3" spans="1:15" ht="15" customHeight="1">
      <c r="A3" s="49" t="s">
        <v>112</v>
      </c>
      <c r="C3" s="50"/>
      <c r="D3" s="56"/>
      <c r="E3" s="52"/>
      <c r="M3" s="53"/>
      <c r="N3" s="53"/>
      <c r="O3" s="23"/>
    </row>
    <row r="4" spans="13:15" ht="15" customHeight="1" thickBot="1">
      <c r="M4" s="24"/>
      <c r="N4" s="24"/>
      <c r="O4" s="24"/>
    </row>
    <row r="5" spans="1:15" ht="48" customHeight="1">
      <c r="A5" s="144" t="s">
        <v>4</v>
      </c>
      <c r="B5" s="145"/>
      <c r="C5" s="146"/>
      <c r="D5" s="155" t="s">
        <v>113</v>
      </c>
      <c r="E5" s="151" t="s">
        <v>114</v>
      </c>
      <c r="F5" s="103" t="s">
        <v>115</v>
      </c>
      <c r="G5" s="103"/>
      <c r="H5" s="103"/>
      <c r="I5" s="103"/>
      <c r="J5" s="103"/>
      <c r="K5" s="103"/>
      <c r="L5" s="103"/>
      <c r="M5" s="103"/>
      <c r="N5" s="168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6"/>
      <c r="E6" s="152"/>
      <c r="F6" s="153"/>
      <c r="G6" s="153"/>
      <c r="H6" s="158"/>
      <c r="I6" s="158"/>
      <c r="J6" s="153"/>
      <c r="K6" s="153"/>
      <c r="L6" s="153"/>
      <c r="M6" s="153"/>
      <c r="N6" s="169"/>
      <c r="O6" s="149"/>
    </row>
    <row r="7" spans="1:15" ht="13.5">
      <c r="A7" s="142"/>
      <c r="B7" s="98"/>
      <c r="C7" s="106"/>
      <c r="D7" s="156"/>
      <c r="E7" s="152"/>
      <c r="F7" s="153"/>
      <c r="G7" s="153"/>
      <c r="H7" s="158"/>
      <c r="I7" s="158"/>
      <c r="J7" s="153"/>
      <c r="K7" s="153"/>
      <c r="L7" s="153"/>
      <c r="M7" s="153"/>
      <c r="N7" s="169"/>
      <c r="O7" s="149"/>
    </row>
    <row r="8" spans="1:15" ht="18.75" customHeight="1" thickBot="1">
      <c r="A8" s="147"/>
      <c r="B8" s="99"/>
      <c r="C8" s="107"/>
      <c r="D8" s="157"/>
      <c r="E8" s="177"/>
      <c r="F8" s="154"/>
      <c r="G8" s="154"/>
      <c r="H8" s="159"/>
      <c r="I8" s="159"/>
      <c r="J8" s="154"/>
      <c r="K8" s="154"/>
      <c r="L8" s="154"/>
      <c r="M8" s="154"/>
      <c r="N8" s="170"/>
      <c r="O8" s="150"/>
    </row>
    <row r="9" spans="1:15" ht="21" customHeight="1">
      <c r="A9" s="121" t="s">
        <v>19</v>
      </c>
      <c r="B9" s="97" t="s">
        <v>44</v>
      </c>
      <c r="C9" s="6" t="s">
        <v>45</v>
      </c>
      <c r="D9" s="7">
        <v>312</v>
      </c>
      <c r="E9" s="8">
        <v>135</v>
      </c>
      <c r="F9" s="8">
        <v>121</v>
      </c>
      <c r="G9" s="8"/>
      <c r="H9" s="8"/>
      <c r="I9" s="8"/>
      <c r="J9" s="8"/>
      <c r="K9" s="8"/>
      <c r="L9" s="8"/>
      <c r="M9" s="8"/>
      <c r="N9" s="36"/>
      <c r="O9" s="75">
        <f aca="true" t="shared" si="0" ref="O9:O54">SUM(D9:N9)</f>
        <v>568</v>
      </c>
    </row>
    <row r="10" spans="1:15" ht="21" customHeight="1">
      <c r="A10" s="122"/>
      <c r="B10" s="98"/>
      <c r="C10" s="9" t="s">
        <v>46</v>
      </c>
      <c r="D10" s="10">
        <v>99</v>
      </c>
      <c r="E10" s="11">
        <v>13</v>
      </c>
      <c r="F10" s="11">
        <v>69</v>
      </c>
      <c r="G10" s="11"/>
      <c r="H10" s="11"/>
      <c r="I10" s="11"/>
      <c r="J10" s="11"/>
      <c r="K10" s="11"/>
      <c r="L10" s="11"/>
      <c r="M10" s="11"/>
      <c r="N10" s="31"/>
      <c r="O10" s="76">
        <f t="shared" si="0"/>
        <v>181</v>
      </c>
    </row>
    <row r="11" spans="1:15" ht="21" customHeight="1">
      <c r="A11" s="122"/>
      <c r="B11" s="98"/>
      <c r="C11" s="9" t="s">
        <v>47</v>
      </c>
      <c r="D11" s="10">
        <f>SUM(D9:D10)</f>
        <v>411</v>
      </c>
      <c r="E11" s="11">
        <f>SUM(E9:E10)</f>
        <v>148</v>
      </c>
      <c r="F11" s="11">
        <f>SUM(F9:F10)</f>
        <v>190</v>
      </c>
      <c r="G11" s="11"/>
      <c r="H11" s="11"/>
      <c r="I11" s="11"/>
      <c r="J11" s="11"/>
      <c r="K11" s="11"/>
      <c r="L11" s="11"/>
      <c r="M11" s="11"/>
      <c r="N11" s="31"/>
      <c r="O11" s="76">
        <f t="shared" si="0"/>
        <v>749</v>
      </c>
    </row>
    <row r="12" spans="1:15" ht="21" customHeight="1">
      <c r="A12" s="122"/>
      <c r="B12" s="98" t="s">
        <v>48</v>
      </c>
      <c r="C12" s="9" t="s">
        <v>45</v>
      </c>
      <c r="D12" s="10">
        <v>841</v>
      </c>
      <c r="E12" s="11">
        <v>527</v>
      </c>
      <c r="F12" s="11">
        <v>287</v>
      </c>
      <c r="G12" s="11"/>
      <c r="H12" s="11"/>
      <c r="I12" s="11"/>
      <c r="J12" s="11"/>
      <c r="K12" s="11"/>
      <c r="L12" s="11"/>
      <c r="M12" s="11"/>
      <c r="N12" s="31"/>
      <c r="O12" s="77">
        <f t="shared" si="0"/>
        <v>1655</v>
      </c>
    </row>
    <row r="13" spans="1:15" ht="21" customHeight="1">
      <c r="A13" s="122"/>
      <c r="B13" s="98"/>
      <c r="C13" s="9" t="s">
        <v>46</v>
      </c>
      <c r="D13" s="10">
        <v>10</v>
      </c>
      <c r="E13" s="11">
        <v>14</v>
      </c>
      <c r="F13" s="11">
        <v>4</v>
      </c>
      <c r="G13" s="11"/>
      <c r="H13" s="11"/>
      <c r="I13" s="11"/>
      <c r="J13" s="11"/>
      <c r="K13" s="11"/>
      <c r="L13" s="11"/>
      <c r="M13" s="11"/>
      <c r="N13" s="31"/>
      <c r="O13" s="76">
        <f t="shared" si="0"/>
        <v>28</v>
      </c>
    </row>
    <row r="14" spans="1:15" ht="21" customHeight="1">
      <c r="A14" s="122"/>
      <c r="B14" s="98"/>
      <c r="C14" s="9" t="s">
        <v>47</v>
      </c>
      <c r="D14" s="10">
        <f>SUM(D12:D13)</f>
        <v>851</v>
      </c>
      <c r="E14" s="11">
        <f>SUM(E12:E13)</f>
        <v>541</v>
      </c>
      <c r="F14" s="11">
        <f>SUM(F12:F13)</f>
        <v>291</v>
      </c>
      <c r="G14" s="11"/>
      <c r="H14" s="11"/>
      <c r="I14" s="11"/>
      <c r="J14" s="11"/>
      <c r="K14" s="11"/>
      <c r="L14" s="11"/>
      <c r="M14" s="11"/>
      <c r="N14" s="31"/>
      <c r="O14" s="77">
        <f t="shared" si="0"/>
        <v>1683</v>
      </c>
    </row>
    <row r="15" spans="1:15" ht="21" customHeight="1">
      <c r="A15" s="122"/>
      <c r="B15" s="98" t="s">
        <v>49</v>
      </c>
      <c r="C15" s="9" t="s">
        <v>45</v>
      </c>
      <c r="D15" s="10">
        <v>1</v>
      </c>
      <c r="E15" s="11">
        <v>0</v>
      </c>
      <c r="F15" s="11">
        <v>0</v>
      </c>
      <c r="G15" s="11"/>
      <c r="H15" s="11"/>
      <c r="I15" s="11"/>
      <c r="J15" s="11"/>
      <c r="K15" s="11"/>
      <c r="L15" s="11"/>
      <c r="M15" s="11"/>
      <c r="N15" s="31"/>
      <c r="O15" s="76">
        <f t="shared" si="0"/>
        <v>1</v>
      </c>
    </row>
    <row r="16" spans="1:15" ht="21" customHeight="1">
      <c r="A16" s="122"/>
      <c r="B16" s="98"/>
      <c r="C16" s="9" t="s">
        <v>46</v>
      </c>
      <c r="D16" s="10">
        <v>4</v>
      </c>
      <c r="E16" s="11">
        <v>0</v>
      </c>
      <c r="F16" s="11">
        <v>8</v>
      </c>
      <c r="G16" s="11"/>
      <c r="H16" s="11"/>
      <c r="I16" s="11"/>
      <c r="J16" s="11"/>
      <c r="K16" s="11"/>
      <c r="L16" s="11"/>
      <c r="M16" s="11"/>
      <c r="N16" s="31"/>
      <c r="O16" s="77">
        <f t="shared" si="0"/>
        <v>12</v>
      </c>
    </row>
    <row r="17" spans="1:15" ht="21" customHeight="1">
      <c r="A17" s="122"/>
      <c r="B17" s="98"/>
      <c r="C17" s="9" t="s">
        <v>47</v>
      </c>
      <c r="D17" s="10">
        <f>SUM(D15:D16)</f>
        <v>5</v>
      </c>
      <c r="E17" s="11">
        <v>0</v>
      </c>
      <c r="F17" s="11">
        <f>SUM(F15:F16)</f>
        <v>8</v>
      </c>
      <c r="G17" s="11"/>
      <c r="H17" s="11"/>
      <c r="I17" s="11"/>
      <c r="J17" s="11"/>
      <c r="K17" s="11"/>
      <c r="L17" s="11"/>
      <c r="M17" s="11"/>
      <c r="N17" s="31"/>
      <c r="O17" s="76">
        <f t="shared" si="0"/>
        <v>13</v>
      </c>
    </row>
    <row r="18" spans="1:15" ht="21" customHeight="1">
      <c r="A18" s="122"/>
      <c r="B18" s="98" t="s">
        <v>26</v>
      </c>
      <c r="C18" s="9" t="s">
        <v>45</v>
      </c>
      <c r="D18" s="10">
        <f aca="true" t="shared" si="1" ref="D18:F20">D9+D12+D15</f>
        <v>1154</v>
      </c>
      <c r="E18" s="10">
        <f t="shared" si="1"/>
        <v>662</v>
      </c>
      <c r="F18" s="10">
        <f t="shared" si="1"/>
        <v>408</v>
      </c>
      <c r="G18" s="10"/>
      <c r="H18" s="10"/>
      <c r="I18" s="10"/>
      <c r="J18" s="10"/>
      <c r="K18" s="10"/>
      <c r="L18" s="10"/>
      <c r="M18" s="10"/>
      <c r="N18" s="54"/>
      <c r="O18" s="77">
        <f t="shared" si="0"/>
        <v>2224</v>
      </c>
    </row>
    <row r="19" spans="1:15" ht="21" customHeight="1">
      <c r="A19" s="122"/>
      <c r="B19" s="98"/>
      <c r="C19" s="9" t="s">
        <v>46</v>
      </c>
      <c r="D19" s="10">
        <f t="shared" si="1"/>
        <v>113</v>
      </c>
      <c r="E19" s="10">
        <f t="shared" si="1"/>
        <v>27</v>
      </c>
      <c r="F19" s="10">
        <f t="shared" si="1"/>
        <v>81</v>
      </c>
      <c r="G19" s="10"/>
      <c r="H19" s="10"/>
      <c r="I19" s="10"/>
      <c r="J19" s="10"/>
      <c r="K19" s="10"/>
      <c r="L19" s="10"/>
      <c r="M19" s="10"/>
      <c r="N19" s="54"/>
      <c r="O19" s="76">
        <f t="shared" si="0"/>
        <v>221</v>
      </c>
    </row>
    <row r="20" spans="1:15" ht="21" customHeight="1" thickBot="1">
      <c r="A20" s="123"/>
      <c r="B20" s="99"/>
      <c r="C20" s="12" t="s">
        <v>47</v>
      </c>
      <c r="D20" s="10">
        <f t="shared" si="1"/>
        <v>1267</v>
      </c>
      <c r="E20" s="10">
        <f t="shared" si="1"/>
        <v>689</v>
      </c>
      <c r="F20" s="10">
        <f t="shared" si="1"/>
        <v>489</v>
      </c>
      <c r="G20" s="10"/>
      <c r="H20" s="10"/>
      <c r="I20" s="10"/>
      <c r="J20" s="10"/>
      <c r="K20" s="10"/>
      <c r="L20" s="10"/>
      <c r="M20" s="10"/>
      <c r="N20" s="54"/>
      <c r="O20" s="91">
        <f t="shared" si="0"/>
        <v>2445</v>
      </c>
    </row>
    <row r="21" spans="1:15" ht="21" customHeight="1">
      <c r="A21" s="121" t="s">
        <v>27</v>
      </c>
      <c r="B21" s="97" t="s">
        <v>44</v>
      </c>
      <c r="C21" s="6" t="s">
        <v>45</v>
      </c>
      <c r="D21" s="7">
        <v>6</v>
      </c>
      <c r="E21" s="8">
        <v>6</v>
      </c>
      <c r="F21" s="8">
        <v>1</v>
      </c>
      <c r="G21" s="8"/>
      <c r="H21" s="8"/>
      <c r="I21" s="8"/>
      <c r="J21" s="8"/>
      <c r="K21" s="8"/>
      <c r="L21" s="8"/>
      <c r="M21" s="8"/>
      <c r="N21" s="36"/>
      <c r="O21" s="75">
        <f t="shared" si="0"/>
        <v>13</v>
      </c>
    </row>
    <row r="22" spans="1:15" ht="21" customHeight="1">
      <c r="A22" s="122"/>
      <c r="B22" s="98"/>
      <c r="C22" s="9" t="s">
        <v>46</v>
      </c>
      <c r="D22" s="10">
        <v>0</v>
      </c>
      <c r="E22" s="11">
        <v>3</v>
      </c>
      <c r="F22" s="11">
        <v>0</v>
      </c>
      <c r="G22" s="11"/>
      <c r="H22" s="11"/>
      <c r="I22" s="11"/>
      <c r="J22" s="11"/>
      <c r="K22" s="11"/>
      <c r="L22" s="11"/>
      <c r="M22" s="11"/>
      <c r="N22" s="31"/>
      <c r="O22" s="76">
        <f t="shared" si="0"/>
        <v>3</v>
      </c>
    </row>
    <row r="23" spans="1:15" ht="21" customHeight="1">
      <c r="A23" s="122"/>
      <c r="B23" s="98"/>
      <c r="C23" s="9" t="s">
        <v>47</v>
      </c>
      <c r="D23" s="10">
        <f>SUM(D21:D22)</f>
        <v>6</v>
      </c>
      <c r="E23" s="10">
        <f>SUM(E21:E22)</f>
        <v>9</v>
      </c>
      <c r="F23" s="10">
        <f>SUM(F21:F22)</f>
        <v>1</v>
      </c>
      <c r="G23" s="10"/>
      <c r="H23" s="10"/>
      <c r="I23" s="10"/>
      <c r="J23" s="10"/>
      <c r="K23" s="10"/>
      <c r="L23" s="11"/>
      <c r="M23" s="11"/>
      <c r="N23" s="31"/>
      <c r="O23" s="77">
        <f t="shared" si="0"/>
        <v>16</v>
      </c>
    </row>
    <row r="24" spans="1:15" ht="21" customHeight="1">
      <c r="A24" s="122"/>
      <c r="B24" s="98" t="s">
        <v>48</v>
      </c>
      <c r="C24" s="9" t="s">
        <v>45</v>
      </c>
      <c r="D24" s="10">
        <v>20</v>
      </c>
      <c r="E24" s="11">
        <v>19</v>
      </c>
      <c r="F24" s="11">
        <v>7</v>
      </c>
      <c r="G24" s="11"/>
      <c r="H24" s="11"/>
      <c r="I24" s="11"/>
      <c r="J24" s="11"/>
      <c r="K24" s="11"/>
      <c r="L24" s="11"/>
      <c r="M24" s="11"/>
      <c r="N24" s="31"/>
      <c r="O24" s="76">
        <f t="shared" si="0"/>
        <v>46</v>
      </c>
    </row>
    <row r="25" spans="1:15" ht="21" customHeight="1">
      <c r="A25" s="122"/>
      <c r="B25" s="98"/>
      <c r="C25" s="9" t="s">
        <v>46</v>
      </c>
      <c r="D25" s="10">
        <v>0</v>
      </c>
      <c r="E25" s="11">
        <v>11</v>
      </c>
      <c r="F25" s="11">
        <v>0</v>
      </c>
      <c r="G25" s="11"/>
      <c r="H25" s="11"/>
      <c r="I25" s="11"/>
      <c r="J25" s="11"/>
      <c r="K25" s="11"/>
      <c r="L25" s="11"/>
      <c r="M25" s="11"/>
      <c r="N25" s="31"/>
      <c r="O25" s="77">
        <f t="shared" si="0"/>
        <v>11</v>
      </c>
    </row>
    <row r="26" spans="1:15" ht="21" customHeight="1">
      <c r="A26" s="122"/>
      <c r="B26" s="98"/>
      <c r="C26" s="9" t="s">
        <v>47</v>
      </c>
      <c r="D26" s="10">
        <f>SUM(D24:D25)</f>
        <v>20</v>
      </c>
      <c r="E26" s="10">
        <f>SUM(E24:E25)</f>
        <v>30</v>
      </c>
      <c r="F26" s="10">
        <f>SUM(F24:F25)</f>
        <v>7</v>
      </c>
      <c r="G26" s="10"/>
      <c r="H26" s="10"/>
      <c r="I26" s="10"/>
      <c r="J26" s="10"/>
      <c r="K26" s="10"/>
      <c r="L26" s="11"/>
      <c r="M26" s="11"/>
      <c r="N26" s="31"/>
      <c r="O26" s="76">
        <f t="shared" si="0"/>
        <v>57</v>
      </c>
    </row>
    <row r="27" spans="1:15" ht="21" customHeight="1">
      <c r="A27" s="122"/>
      <c r="B27" s="98" t="s">
        <v>26</v>
      </c>
      <c r="C27" s="9" t="s">
        <v>45</v>
      </c>
      <c r="D27" s="10">
        <f aca="true" t="shared" si="2" ref="D27:F29">D21+D24</f>
        <v>26</v>
      </c>
      <c r="E27" s="10">
        <f t="shared" si="2"/>
        <v>25</v>
      </c>
      <c r="F27" s="10">
        <f t="shared" si="2"/>
        <v>8</v>
      </c>
      <c r="G27" s="10"/>
      <c r="H27" s="10"/>
      <c r="I27" s="10"/>
      <c r="J27" s="10"/>
      <c r="K27" s="10"/>
      <c r="L27" s="10"/>
      <c r="M27" s="10"/>
      <c r="N27" s="54"/>
      <c r="O27" s="77">
        <f t="shared" si="0"/>
        <v>59</v>
      </c>
    </row>
    <row r="28" spans="1:15" ht="21" customHeight="1">
      <c r="A28" s="122"/>
      <c r="B28" s="98"/>
      <c r="C28" s="9" t="s">
        <v>46</v>
      </c>
      <c r="D28" s="10">
        <f t="shared" si="2"/>
        <v>0</v>
      </c>
      <c r="E28" s="10">
        <f t="shared" si="2"/>
        <v>14</v>
      </c>
      <c r="F28" s="10">
        <f t="shared" si="2"/>
        <v>0</v>
      </c>
      <c r="G28" s="10"/>
      <c r="H28" s="10"/>
      <c r="I28" s="10"/>
      <c r="J28" s="10"/>
      <c r="K28" s="10"/>
      <c r="L28" s="10"/>
      <c r="M28" s="10"/>
      <c r="N28" s="54"/>
      <c r="O28" s="76">
        <f t="shared" si="0"/>
        <v>14</v>
      </c>
    </row>
    <row r="29" spans="1:15" ht="21" customHeight="1" thickBot="1">
      <c r="A29" s="123"/>
      <c r="B29" s="99"/>
      <c r="C29" s="12" t="s">
        <v>47</v>
      </c>
      <c r="D29" s="10">
        <f t="shared" si="2"/>
        <v>26</v>
      </c>
      <c r="E29" s="10">
        <f t="shared" si="2"/>
        <v>39</v>
      </c>
      <c r="F29" s="10">
        <f t="shared" si="2"/>
        <v>8</v>
      </c>
      <c r="G29" s="10"/>
      <c r="H29" s="10"/>
      <c r="I29" s="10"/>
      <c r="J29" s="10"/>
      <c r="K29" s="10"/>
      <c r="L29" s="10"/>
      <c r="M29" s="10"/>
      <c r="N29" s="54"/>
      <c r="O29" s="91">
        <f t="shared" si="0"/>
        <v>73</v>
      </c>
    </row>
    <row r="30" spans="1:15" ht="21" customHeight="1">
      <c r="A30" s="121" t="s">
        <v>28</v>
      </c>
      <c r="B30" s="97" t="s">
        <v>44</v>
      </c>
      <c r="C30" s="6" t="s">
        <v>45</v>
      </c>
      <c r="D30" s="7">
        <v>1615</v>
      </c>
      <c r="E30" s="8">
        <v>1072</v>
      </c>
      <c r="F30" s="8">
        <v>822</v>
      </c>
      <c r="G30" s="8"/>
      <c r="H30" s="8"/>
      <c r="I30" s="8"/>
      <c r="J30" s="8"/>
      <c r="K30" s="8"/>
      <c r="L30" s="8"/>
      <c r="M30" s="8"/>
      <c r="N30" s="36"/>
      <c r="O30" s="75">
        <f t="shared" si="0"/>
        <v>3509</v>
      </c>
    </row>
    <row r="31" spans="1:15" ht="21" customHeight="1">
      <c r="A31" s="122"/>
      <c r="B31" s="98"/>
      <c r="C31" s="9" t="s">
        <v>46</v>
      </c>
      <c r="D31" s="10">
        <v>1</v>
      </c>
      <c r="E31" s="11">
        <v>1</v>
      </c>
      <c r="F31" s="11">
        <v>0</v>
      </c>
      <c r="G31" s="11"/>
      <c r="H31" s="11"/>
      <c r="I31" s="11"/>
      <c r="J31" s="11"/>
      <c r="K31" s="11"/>
      <c r="L31" s="11"/>
      <c r="M31" s="11"/>
      <c r="N31" s="31"/>
      <c r="O31" s="76">
        <f t="shared" si="0"/>
        <v>2</v>
      </c>
    </row>
    <row r="32" spans="1:15" ht="21" customHeight="1">
      <c r="A32" s="122"/>
      <c r="B32" s="98"/>
      <c r="C32" s="9" t="s">
        <v>47</v>
      </c>
      <c r="D32" s="10">
        <f>SUM(D30:D31)</f>
        <v>1616</v>
      </c>
      <c r="E32" s="11">
        <f>SUM(E30:E31)</f>
        <v>1073</v>
      </c>
      <c r="F32" s="11">
        <f>SUM(F30:F31)</f>
        <v>822</v>
      </c>
      <c r="G32" s="11"/>
      <c r="H32" s="11"/>
      <c r="I32" s="11"/>
      <c r="J32" s="11"/>
      <c r="K32" s="11"/>
      <c r="L32" s="11"/>
      <c r="M32" s="11"/>
      <c r="N32" s="31"/>
      <c r="O32" s="91">
        <f t="shared" si="0"/>
        <v>3511</v>
      </c>
    </row>
    <row r="33" spans="1:15" ht="21" customHeight="1">
      <c r="A33" s="122"/>
      <c r="B33" s="98" t="s">
        <v>48</v>
      </c>
      <c r="C33" s="9" t="s">
        <v>45</v>
      </c>
      <c r="D33" s="10">
        <v>2999</v>
      </c>
      <c r="E33" s="11">
        <v>2073</v>
      </c>
      <c r="F33" s="11">
        <v>1578</v>
      </c>
      <c r="G33" s="11"/>
      <c r="H33" s="11"/>
      <c r="I33" s="11"/>
      <c r="J33" s="11"/>
      <c r="K33" s="11"/>
      <c r="L33" s="11"/>
      <c r="M33" s="11"/>
      <c r="N33" s="31"/>
      <c r="O33" s="76">
        <f t="shared" si="0"/>
        <v>6650</v>
      </c>
    </row>
    <row r="34" spans="1:15" ht="21" customHeight="1">
      <c r="A34" s="122"/>
      <c r="B34" s="98"/>
      <c r="C34" s="9" t="s">
        <v>46</v>
      </c>
      <c r="D34" s="10">
        <v>15</v>
      </c>
      <c r="E34" s="11">
        <v>11</v>
      </c>
      <c r="F34" s="11">
        <v>10</v>
      </c>
      <c r="G34" s="11"/>
      <c r="H34" s="11"/>
      <c r="I34" s="11"/>
      <c r="J34" s="11"/>
      <c r="K34" s="11"/>
      <c r="L34" s="11"/>
      <c r="M34" s="11"/>
      <c r="N34" s="31"/>
      <c r="O34" s="77">
        <f t="shared" si="0"/>
        <v>36</v>
      </c>
    </row>
    <row r="35" spans="1:15" ht="21" customHeight="1">
      <c r="A35" s="122"/>
      <c r="B35" s="98"/>
      <c r="C35" s="9" t="s">
        <v>47</v>
      </c>
      <c r="D35" s="10">
        <f>SUM(D33:D34)</f>
        <v>3014</v>
      </c>
      <c r="E35" s="11">
        <f>SUM(E33:E34)</f>
        <v>2084</v>
      </c>
      <c r="F35" s="11">
        <f>SUM(F33:F34)</f>
        <v>1588</v>
      </c>
      <c r="G35" s="11"/>
      <c r="H35" s="11"/>
      <c r="I35" s="11"/>
      <c r="J35" s="11"/>
      <c r="K35" s="11"/>
      <c r="L35" s="11"/>
      <c r="M35" s="11"/>
      <c r="N35" s="31"/>
      <c r="O35" s="76">
        <f t="shared" si="0"/>
        <v>6686</v>
      </c>
    </row>
    <row r="36" spans="1:15" ht="21" customHeight="1">
      <c r="A36" s="122"/>
      <c r="B36" s="98" t="s">
        <v>26</v>
      </c>
      <c r="C36" s="9" t="s">
        <v>45</v>
      </c>
      <c r="D36" s="10">
        <f aca="true" t="shared" si="3" ref="D36:F38">D30+D33</f>
        <v>4614</v>
      </c>
      <c r="E36" s="10">
        <f t="shared" si="3"/>
        <v>3145</v>
      </c>
      <c r="F36" s="10">
        <f t="shared" si="3"/>
        <v>2400</v>
      </c>
      <c r="G36" s="10"/>
      <c r="H36" s="10"/>
      <c r="I36" s="10"/>
      <c r="J36" s="10"/>
      <c r="K36" s="10"/>
      <c r="L36" s="10"/>
      <c r="M36" s="10"/>
      <c r="N36" s="54"/>
      <c r="O36" s="77">
        <f t="shared" si="0"/>
        <v>10159</v>
      </c>
    </row>
    <row r="37" spans="1:15" ht="21" customHeight="1">
      <c r="A37" s="122"/>
      <c r="B37" s="98"/>
      <c r="C37" s="9" t="s">
        <v>46</v>
      </c>
      <c r="D37" s="10">
        <f t="shared" si="3"/>
        <v>16</v>
      </c>
      <c r="E37" s="10">
        <f t="shared" si="3"/>
        <v>12</v>
      </c>
      <c r="F37" s="10">
        <f t="shared" si="3"/>
        <v>10</v>
      </c>
      <c r="G37" s="10"/>
      <c r="H37" s="10"/>
      <c r="I37" s="10"/>
      <c r="J37" s="10"/>
      <c r="K37" s="10"/>
      <c r="L37" s="10"/>
      <c r="M37" s="10"/>
      <c r="N37" s="54"/>
      <c r="O37" s="76">
        <f t="shared" si="0"/>
        <v>38</v>
      </c>
    </row>
    <row r="38" spans="1:15" ht="21" customHeight="1" thickBot="1">
      <c r="A38" s="123"/>
      <c r="B38" s="99"/>
      <c r="C38" s="12" t="s">
        <v>47</v>
      </c>
      <c r="D38" s="10">
        <f t="shared" si="3"/>
        <v>4630</v>
      </c>
      <c r="E38" s="10">
        <f t="shared" si="3"/>
        <v>3157</v>
      </c>
      <c r="F38" s="10">
        <f t="shared" si="3"/>
        <v>2410</v>
      </c>
      <c r="G38" s="10"/>
      <c r="H38" s="10"/>
      <c r="I38" s="10"/>
      <c r="J38" s="10"/>
      <c r="K38" s="10"/>
      <c r="L38" s="10"/>
      <c r="M38" s="10"/>
      <c r="N38" s="54"/>
      <c r="O38" s="91">
        <f t="shared" si="0"/>
        <v>10197</v>
      </c>
    </row>
    <row r="39" spans="1:15" ht="21" customHeight="1">
      <c r="A39" s="112" t="s">
        <v>50</v>
      </c>
      <c r="B39" s="113"/>
      <c r="C39" s="6" t="s">
        <v>45</v>
      </c>
      <c r="D39" s="7">
        <v>212</v>
      </c>
      <c r="E39" s="8">
        <v>117</v>
      </c>
      <c r="F39" s="8">
        <v>85</v>
      </c>
      <c r="G39" s="8"/>
      <c r="H39" s="8"/>
      <c r="I39" s="8"/>
      <c r="J39" s="8"/>
      <c r="K39" s="8"/>
      <c r="L39" s="8"/>
      <c r="M39" s="8"/>
      <c r="N39" s="36"/>
      <c r="O39" s="75">
        <f t="shared" si="0"/>
        <v>414</v>
      </c>
    </row>
    <row r="40" spans="1:15" ht="21" customHeight="1">
      <c r="A40" s="114"/>
      <c r="B40" s="115"/>
      <c r="C40" s="9" t="s">
        <v>46</v>
      </c>
      <c r="D40" s="10">
        <v>46</v>
      </c>
      <c r="E40" s="11">
        <v>6</v>
      </c>
      <c r="F40" s="11">
        <v>8</v>
      </c>
      <c r="G40" s="11"/>
      <c r="H40" s="11"/>
      <c r="I40" s="11"/>
      <c r="J40" s="11"/>
      <c r="K40" s="11"/>
      <c r="L40" s="11"/>
      <c r="M40" s="11"/>
      <c r="N40" s="31"/>
      <c r="O40" s="76">
        <f t="shared" si="0"/>
        <v>60</v>
      </c>
    </row>
    <row r="41" spans="1:15" ht="21" customHeight="1" thickBot="1">
      <c r="A41" s="116"/>
      <c r="B41" s="117"/>
      <c r="C41" s="12" t="s">
        <v>47</v>
      </c>
      <c r="D41" s="13">
        <f>SUM(D39:D40)</f>
        <v>258</v>
      </c>
      <c r="E41" s="44">
        <f>SUM(E39:E40)</f>
        <v>123</v>
      </c>
      <c r="F41" s="44">
        <f>SUM(F39:F40)</f>
        <v>93</v>
      </c>
      <c r="G41" s="44"/>
      <c r="H41" s="44"/>
      <c r="I41" s="44"/>
      <c r="J41" s="44"/>
      <c r="K41" s="44"/>
      <c r="L41" s="44"/>
      <c r="M41" s="44"/>
      <c r="N41" s="55"/>
      <c r="O41" s="91">
        <f t="shared" si="0"/>
        <v>474</v>
      </c>
    </row>
    <row r="42" spans="1:15" ht="21" customHeight="1">
      <c r="A42" s="112" t="s">
        <v>51</v>
      </c>
      <c r="B42" s="113"/>
      <c r="C42" s="6" t="s">
        <v>45</v>
      </c>
      <c r="D42" s="7">
        <v>76</v>
      </c>
      <c r="E42" s="8">
        <v>44</v>
      </c>
      <c r="F42" s="8">
        <v>44</v>
      </c>
      <c r="G42" s="8"/>
      <c r="H42" s="8"/>
      <c r="I42" s="8"/>
      <c r="J42" s="8"/>
      <c r="K42" s="8"/>
      <c r="L42" s="8"/>
      <c r="M42" s="8"/>
      <c r="N42" s="36"/>
      <c r="O42" s="75">
        <f t="shared" si="0"/>
        <v>164</v>
      </c>
    </row>
    <row r="43" spans="1:15" ht="21" customHeight="1">
      <c r="A43" s="114"/>
      <c r="B43" s="115"/>
      <c r="C43" s="9" t="s">
        <v>46</v>
      </c>
      <c r="D43" s="10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31"/>
      <c r="O43" s="76">
        <f t="shared" si="0"/>
        <v>0</v>
      </c>
    </row>
    <row r="44" spans="1:15" ht="21" customHeight="1" thickBot="1">
      <c r="A44" s="116"/>
      <c r="B44" s="117"/>
      <c r="C44" s="12" t="s">
        <v>47</v>
      </c>
      <c r="D44" s="13">
        <f>SUM(D42:D43)</f>
        <v>76</v>
      </c>
      <c r="E44" s="13">
        <f>SUM(E42:E43)</f>
        <v>44</v>
      </c>
      <c r="F44" s="13">
        <f>SUM(F42:F43)</f>
        <v>44</v>
      </c>
      <c r="G44" s="13"/>
      <c r="H44" s="13"/>
      <c r="I44" s="13"/>
      <c r="J44" s="13"/>
      <c r="K44" s="13"/>
      <c r="L44" s="44"/>
      <c r="M44" s="44"/>
      <c r="N44" s="55"/>
      <c r="O44" s="91">
        <f t="shared" si="0"/>
        <v>164</v>
      </c>
    </row>
    <row r="45" spans="1:15" ht="21" customHeight="1" thickBot="1">
      <c r="A45" s="118" t="s">
        <v>52</v>
      </c>
      <c r="B45" s="119"/>
      <c r="C45" s="120"/>
      <c r="D45" s="14">
        <f>SUM(D44+D41+D38+D29+D20)</f>
        <v>6257</v>
      </c>
      <c r="E45" s="15">
        <f>SUM(E44+E41+E38+E29+E20)</f>
        <v>4052</v>
      </c>
      <c r="F45" s="15">
        <f>SUM(F44+F41+F38+F29+F20)</f>
        <v>3044</v>
      </c>
      <c r="G45" s="15"/>
      <c r="H45" s="15"/>
      <c r="I45" s="15"/>
      <c r="J45" s="15"/>
      <c r="K45" s="15"/>
      <c r="L45" s="15"/>
      <c r="M45" s="15"/>
      <c r="N45" s="39"/>
      <c r="O45" s="81">
        <f t="shared" si="0"/>
        <v>13353</v>
      </c>
    </row>
    <row r="46" spans="1:15" ht="21" customHeight="1" thickBot="1">
      <c r="A46" s="118" t="s">
        <v>32</v>
      </c>
      <c r="B46" s="119"/>
      <c r="C46" s="120"/>
      <c r="D46" s="14">
        <v>105</v>
      </c>
      <c r="E46" s="15">
        <v>54</v>
      </c>
      <c r="F46" s="15">
        <v>61</v>
      </c>
      <c r="G46" s="15"/>
      <c r="H46" s="15"/>
      <c r="I46" s="15"/>
      <c r="J46" s="15"/>
      <c r="K46" s="15"/>
      <c r="L46" s="15"/>
      <c r="M46" s="15"/>
      <c r="N46" s="39"/>
      <c r="O46" s="81">
        <f t="shared" si="0"/>
        <v>220</v>
      </c>
    </row>
    <row r="47" spans="1:15" ht="21" customHeight="1" thickBot="1">
      <c r="A47" s="118" t="s">
        <v>53</v>
      </c>
      <c r="B47" s="119"/>
      <c r="C47" s="120"/>
      <c r="D47" s="14">
        <f>SUM(D45:D46)</f>
        <v>6362</v>
      </c>
      <c r="E47" s="15">
        <f>SUM(E45:E46)</f>
        <v>4106</v>
      </c>
      <c r="F47" s="15">
        <f>SUM(F45:F46)</f>
        <v>3105</v>
      </c>
      <c r="G47" s="15"/>
      <c r="H47" s="15"/>
      <c r="I47" s="15"/>
      <c r="J47" s="15"/>
      <c r="K47" s="15"/>
      <c r="L47" s="15"/>
      <c r="M47" s="15"/>
      <c r="N47" s="39"/>
      <c r="O47" s="81">
        <f t="shared" si="0"/>
        <v>13573</v>
      </c>
    </row>
    <row r="48" spans="1:15" ht="21" customHeight="1">
      <c r="A48" s="141" t="s">
        <v>34</v>
      </c>
      <c r="B48" s="137" t="s">
        <v>54</v>
      </c>
      <c r="C48" s="16" t="s">
        <v>55</v>
      </c>
      <c r="D48" s="17">
        <v>3183</v>
      </c>
      <c r="E48" s="18">
        <v>2148</v>
      </c>
      <c r="F48" s="18">
        <v>1750</v>
      </c>
      <c r="G48" s="18"/>
      <c r="H48" s="18"/>
      <c r="I48" s="18"/>
      <c r="J48" s="18"/>
      <c r="K48" s="18"/>
      <c r="L48" s="18"/>
      <c r="M48" s="18"/>
      <c r="N48" s="34"/>
      <c r="O48" s="75">
        <f t="shared" si="0"/>
        <v>7081</v>
      </c>
    </row>
    <row r="49" spans="1:15" ht="21" customHeight="1">
      <c r="A49" s="142"/>
      <c r="B49" s="115"/>
      <c r="C49" s="9" t="s">
        <v>56</v>
      </c>
      <c r="D49" s="10">
        <v>2146</v>
      </c>
      <c r="E49" s="11">
        <v>1423</v>
      </c>
      <c r="F49" s="11">
        <v>1348</v>
      </c>
      <c r="G49" s="11"/>
      <c r="H49" s="11"/>
      <c r="I49" s="11"/>
      <c r="J49" s="11"/>
      <c r="K49" s="11"/>
      <c r="L49" s="11"/>
      <c r="M49" s="11"/>
      <c r="N49" s="31"/>
      <c r="O49" s="92">
        <f t="shared" si="0"/>
        <v>4917</v>
      </c>
    </row>
    <row r="50" spans="1:15" ht="21" customHeight="1">
      <c r="A50" s="142"/>
      <c r="B50" s="115"/>
      <c r="C50" s="9" t="s">
        <v>47</v>
      </c>
      <c r="D50" s="10">
        <f>SUM(D48:D49)</f>
        <v>5329</v>
      </c>
      <c r="E50" s="10">
        <f>SUM(E48:E49)</f>
        <v>3571</v>
      </c>
      <c r="F50" s="10">
        <f>SUM(F48:F49)</f>
        <v>3098</v>
      </c>
      <c r="G50" s="10"/>
      <c r="H50" s="10"/>
      <c r="I50" s="10"/>
      <c r="J50" s="10"/>
      <c r="K50" s="10"/>
      <c r="L50" s="10"/>
      <c r="M50" s="10"/>
      <c r="N50" s="54"/>
      <c r="O50" s="76">
        <f t="shared" si="0"/>
        <v>11998</v>
      </c>
    </row>
    <row r="51" spans="1:15" ht="21" customHeight="1">
      <c r="A51" s="142"/>
      <c r="B51" s="108" t="s">
        <v>38</v>
      </c>
      <c r="C51" s="109"/>
      <c r="D51" s="10">
        <v>19</v>
      </c>
      <c r="E51" s="11">
        <v>15</v>
      </c>
      <c r="F51" s="11">
        <v>11</v>
      </c>
      <c r="G51" s="11"/>
      <c r="H51" s="11"/>
      <c r="I51" s="11"/>
      <c r="J51" s="11"/>
      <c r="K51" s="11"/>
      <c r="L51" s="11"/>
      <c r="M51" s="11"/>
      <c r="N51" s="31"/>
      <c r="O51" s="91">
        <f t="shared" si="0"/>
        <v>45</v>
      </c>
    </row>
    <row r="52" spans="1:15" ht="21" customHeight="1" thickBot="1">
      <c r="A52" s="143"/>
      <c r="B52" s="110" t="s">
        <v>39</v>
      </c>
      <c r="C52" s="111"/>
      <c r="D52" s="19">
        <v>140</v>
      </c>
      <c r="E52" s="20">
        <v>81</v>
      </c>
      <c r="F52" s="20">
        <v>78</v>
      </c>
      <c r="G52" s="20"/>
      <c r="H52" s="20"/>
      <c r="I52" s="20"/>
      <c r="J52" s="20"/>
      <c r="K52" s="20"/>
      <c r="L52" s="20"/>
      <c r="M52" s="20"/>
      <c r="N52" s="40"/>
      <c r="O52" s="91">
        <f t="shared" si="0"/>
        <v>299</v>
      </c>
    </row>
    <row r="53" spans="1:15" ht="21" customHeight="1" thickBot="1">
      <c r="A53" s="134" t="s">
        <v>67</v>
      </c>
      <c r="B53" s="135"/>
      <c r="C53" s="136"/>
      <c r="D53" s="14">
        <f>SUM(D50:D52)</f>
        <v>5488</v>
      </c>
      <c r="E53" s="15">
        <f>SUM(E50:E52)</f>
        <v>3667</v>
      </c>
      <c r="F53" s="15">
        <f>SUM(F50:F52)</f>
        <v>3187</v>
      </c>
      <c r="G53" s="15"/>
      <c r="H53" s="15"/>
      <c r="I53" s="15"/>
      <c r="J53" s="15"/>
      <c r="K53" s="15"/>
      <c r="L53" s="15"/>
      <c r="M53" s="15"/>
      <c r="N53" s="39"/>
      <c r="O53" s="81">
        <f t="shared" si="0"/>
        <v>12342</v>
      </c>
    </row>
    <row r="54" spans="1:15" ht="23.25" customHeight="1" thickBot="1">
      <c r="A54" s="128" t="s">
        <v>92</v>
      </c>
      <c r="B54" s="129"/>
      <c r="C54" s="130"/>
      <c r="D54" s="79">
        <f>SUM(D47+D53)</f>
        <v>11850</v>
      </c>
      <c r="E54" s="80">
        <f>SUM(E47+E53)</f>
        <v>7773</v>
      </c>
      <c r="F54" s="80">
        <f>SUM(F53+F47)</f>
        <v>6292</v>
      </c>
      <c r="G54" s="80"/>
      <c r="H54" s="80"/>
      <c r="I54" s="80"/>
      <c r="J54" s="80"/>
      <c r="K54" s="80"/>
      <c r="L54" s="80"/>
      <c r="M54" s="80"/>
      <c r="N54" s="94"/>
      <c r="O54" s="78">
        <f t="shared" si="0"/>
        <v>25915</v>
      </c>
    </row>
  </sheetData>
  <sheetProtection/>
  <mergeCells count="40">
    <mergeCell ref="A21:A29"/>
    <mergeCell ref="A30:A38"/>
    <mergeCell ref="B21:B23"/>
    <mergeCell ref="B52:C52"/>
    <mergeCell ref="A42:B44"/>
    <mergeCell ref="A45:C45"/>
    <mergeCell ref="A46:C46"/>
    <mergeCell ref="B9:B11"/>
    <mergeCell ref="B12:B14"/>
    <mergeCell ref="B15:B17"/>
    <mergeCell ref="B18:B20"/>
    <mergeCell ref="B33:B35"/>
    <mergeCell ref="B36:B38"/>
    <mergeCell ref="A53:C53"/>
    <mergeCell ref="A9:A20"/>
    <mergeCell ref="A39:B41"/>
    <mergeCell ref="B48:B50"/>
    <mergeCell ref="A48:A52"/>
    <mergeCell ref="A47:C47"/>
    <mergeCell ref="B51:C51"/>
    <mergeCell ref="B24:B26"/>
    <mergeCell ref="B27:B29"/>
    <mergeCell ref="B30:B32"/>
    <mergeCell ref="F5:F8"/>
    <mergeCell ref="L5:L8"/>
    <mergeCell ref="A5:C5"/>
    <mergeCell ref="A6:A8"/>
    <mergeCell ref="B6:B8"/>
    <mergeCell ref="C6:C8"/>
    <mergeCell ref="K5:K8"/>
    <mergeCell ref="H5:H8"/>
    <mergeCell ref="I5:I8"/>
    <mergeCell ref="M5:M8"/>
    <mergeCell ref="N5:N8"/>
    <mergeCell ref="O5:O8"/>
    <mergeCell ref="A54:C54"/>
    <mergeCell ref="E5:E8"/>
    <mergeCell ref="G5:G8"/>
    <mergeCell ref="J5:J8"/>
    <mergeCell ref="D5:D8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spans="1:6" ht="15" customHeight="1">
      <c r="A2" s="21"/>
      <c r="B2" s="21"/>
      <c r="C2" s="21"/>
      <c r="D2" s="21"/>
      <c r="E2" s="22"/>
      <c r="F2" s="1" t="s">
        <v>40</v>
      </c>
    </row>
    <row r="3" spans="1:15" ht="15" customHeight="1">
      <c r="A3" s="49" t="s">
        <v>116</v>
      </c>
      <c r="C3" s="50"/>
      <c r="D3" s="56"/>
      <c r="L3" s="53"/>
      <c r="M3" s="53"/>
      <c r="N3" s="53"/>
      <c r="O3" s="23"/>
    </row>
    <row r="4" spans="12:15" ht="15" customHeight="1" thickBot="1">
      <c r="L4" s="24"/>
      <c r="M4" s="24"/>
      <c r="N4" s="24"/>
      <c r="O4" s="24"/>
    </row>
    <row r="5" spans="1:15" ht="48" customHeight="1">
      <c r="A5" s="144" t="s">
        <v>117</v>
      </c>
      <c r="B5" s="145"/>
      <c r="C5" s="146"/>
      <c r="D5" s="155" t="s">
        <v>118</v>
      </c>
      <c r="E5" s="103" t="s">
        <v>119</v>
      </c>
      <c r="F5" s="103" t="s">
        <v>120</v>
      </c>
      <c r="G5" s="103"/>
      <c r="H5" s="103"/>
      <c r="I5" s="103"/>
      <c r="J5" s="103"/>
      <c r="K5" s="103"/>
      <c r="L5" s="103"/>
      <c r="M5" s="103"/>
      <c r="N5" s="168"/>
      <c r="O5" s="148" t="s">
        <v>23</v>
      </c>
    </row>
    <row r="6" spans="1:15" ht="13.5">
      <c r="A6" s="142" t="s">
        <v>41</v>
      </c>
      <c r="B6" s="98" t="s">
        <v>42</v>
      </c>
      <c r="C6" s="106" t="s">
        <v>43</v>
      </c>
      <c r="D6" s="156"/>
      <c r="E6" s="153"/>
      <c r="F6" s="153"/>
      <c r="G6" s="153"/>
      <c r="H6" s="158"/>
      <c r="I6" s="158"/>
      <c r="J6" s="153"/>
      <c r="K6" s="153"/>
      <c r="L6" s="153"/>
      <c r="M6" s="178"/>
      <c r="N6" s="169"/>
      <c r="O6" s="149"/>
    </row>
    <row r="7" spans="1:15" ht="13.5">
      <c r="A7" s="142"/>
      <c r="B7" s="98"/>
      <c r="C7" s="106"/>
      <c r="D7" s="156"/>
      <c r="E7" s="153"/>
      <c r="F7" s="153"/>
      <c r="G7" s="153"/>
      <c r="H7" s="158"/>
      <c r="I7" s="158"/>
      <c r="J7" s="153"/>
      <c r="K7" s="153"/>
      <c r="L7" s="153"/>
      <c r="M7" s="178"/>
      <c r="N7" s="169"/>
      <c r="O7" s="149"/>
    </row>
    <row r="8" spans="1:15" ht="18.75" customHeight="1" thickBot="1">
      <c r="A8" s="147"/>
      <c r="B8" s="99"/>
      <c r="C8" s="107"/>
      <c r="D8" s="157"/>
      <c r="E8" s="154"/>
      <c r="F8" s="154"/>
      <c r="G8" s="154"/>
      <c r="H8" s="159"/>
      <c r="I8" s="159"/>
      <c r="J8" s="154"/>
      <c r="K8" s="154"/>
      <c r="L8" s="154"/>
      <c r="M8" s="179"/>
      <c r="N8" s="170"/>
      <c r="O8" s="149"/>
    </row>
    <row r="9" spans="1:15" ht="21" customHeight="1">
      <c r="A9" s="121" t="s">
        <v>19</v>
      </c>
      <c r="B9" s="97" t="s">
        <v>44</v>
      </c>
      <c r="C9" s="6" t="s">
        <v>45</v>
      </c>
      <c r="D9" s="7">
        <v>310</v>
      </c>
      <c r="E9" s="8">
        <v>386</v>
      </c>
      <c r="F9" s="8">
        <v>308</v>
      </c>
      <c r="G9" s="8"/>
      <c r="H9" s="8"/>
      <c r="I9" s="8"/>
      <c r="J9" s="8"/>
      <c r="K9" s="8"/>
      <c r="L9" s="8"/>
      <c r="M9" s="36"/>
      <c r="N9" s="36"/>
      <c r="O9" s="81">
        <f aca="true" t="shared" si="0" ref="O9:O54">SUM(D9:N9)</f>
        <v>1004</v>
      </c>
    </row>
    <row r="10" spans="1:15" ht="21" customHeight="1">
      <c r="A10" s="122"/>
      <c r="B10" s="98"/>
      <c r="C10" s="9" t="s">
        <v>46</v>
      </c>
      <c r="D10" s="10">
        <v>87</v>
      </c>
      <c r="E10" s="11">
        <v>100</v>
      </c>
      <c r="F10" s="11">
        <v>36</v>
      </c>
      <c r="G10" s="11"/>
      <c r="H10" s="11"/>
      <c r="I10" s="11"/>
      <c r="J10" s="11"/>
      <c r="K10" s="11"/>
      <c r="L10" s="11"/>
      <c r="M10" s="31"/>
      <c r="N10" s="31"/>
      <c r="O10" s="76">
        <f t="shared" si="0"/>
        <v>223</v>
      </c>
    </row>
    <row r="11" spans="1:15" ht="21" customHeight="1">
      <c r="A11" s="122"/>
      <c r="B11" s="98"/>
      <c r="C11" s="9" t="s">
        <v>47</v>
      </c>
      <c r="D11" s="10">
        <f>SUM(D9:D10)</f>
        <v>397</v>
      </c>
      <c r="E11" s="11">
        <f>SUM(E9:E10)</f>
        <v>486</v>
      </c>
      <c r="F11" s="11">
        <f>SUM(F9:F10)</f>
        <v>344</v>
      </c>
      <c r="G11" s="11"/>
      <c r="H11" s="11"/>
      <c r="I11" s="11"/>
      <c r="J11" s="11"/>
      <c r="K11" s="11"/>
      <c r="L11" s="11"/>
      <c r="M11" s="31"/>
      <c r="N11" s="31"/>
      <c r="O11" s="76">
        <f t="shared" si="0"/>
        <v>1227</v>
      </c>
    </row>
    <row r="12" spans="1:15" ht="21" customHeight="1">
      <c r="A12" s="122"/>
      <c r="B12" s="98" t="s">
        <v>48</v>
      </c>
      <c r="C12" s="9" t="s">
        <v>45</v>
      </c>
      <c r="D12" s="10">
        <v>664</v>
      </c>
      <c r="E12" s="11">
        <v>720</v>
      </c>
      <c r="F12" s="11">
        <v>609</v>
      </c>
      <c r="G12" s="11"/>
      <c r="H12" s="11"/>
      <c r="I12" s="11"/>
      <c r="J12" s="11"/>
      <c r="K12" s="11"/>
      <c r="L12" s="11"/>
      <c r="M12" s="31"/>
      <c r="N12" s="31"/>
      <c r="O12" s="76">
        <f t="shared" si="0"/>
        <v>1993</v>
      </c>
    </row>
    <row r="13" spans="1:15" ht="21" customHeight="1">
      <c r="A13" s="122"/>
      <c r="B13" s="98"/>
      <c r="C13" s="9" t="s">
        <v>46</v>
      </c>
      <c r="D13" s="10">
        <v>3</v>
      </c>
      <c r="E13" s="11">
        <v>16</v>
      </c>
      <c r="F13" s="11">
        <v>5</v>
      </c>
      <c r="G13" s="11"/>
      <c r="H13" s="11"/>
      <c r="I13" s="11"/>
      <c r="J13" s="11"/>
      <c r="K13" s="11"/>
      <c r="L13" s="11"/>
      <c r="M13" s="31"/>
      <c r="N13" s="31"/>
      <c r="O13" s="76">
        <f t="shared" si="0"/>
        <v>24</v>
      </c>
    </row>
    <row r="14" spans="1:15" ht="21" customHeight="1">
      <c r="A14" s="122"/>
      <c r="B14" s="98"/>
      <c r="C14" s="9" t="s">
        <v>47</v>
      </c>
      <c r="D14" s="10">
        <f>SUM(D12:D13)</f>
        <v>667</v>
      </c>
      <c r="E14" s="11">
        <f>SUM(E12:E13)</f>
        <v>736</v>
      </c>
      <c r="F14" s="11">
        <f>SUM(F12:F13)</f>
        <v>614</v>
      </c>
      <c r="G14" s="11"/>
      <c r="H14" s="11"/>
      <c r="I14" s="11"/>
      <c r="J14" s="11"/>
      <c r="K14" s="11"/>
      <c r="L14" s="11"/>
      <c r="M14" s="31"/>
      <c r="N14" s="31"/>
      <c r="O14" s="76">
        <f t="shared" si="0"/>
        <v>2017</v>
      </c>
    </row>
    <row r="15" spans="1:15" ht="21" customHeight="1">
      <c r="A15" s="122"/>
      <c r="B15" s="98" t="s">
        <v>49</v>
      </c>
      <c r="C15" s="9" t="s">
        <v>45</v>
      </c>
      <c r="D15" s="10">
        <v>0</v>
      </c>
      <c r="E15" s="11">
        <v>3</v>
      </c>
      <c r="F15" s="11">
        <v>0</v>
      </c>
      <c r="G15" s="11"/>
      <c r="H15" s="11"/>
      <c r="I15" s="11"/>
      <c r="J15" s="11"/>
      <c r="K15" s="11"/>
      <c r="L15" s="11"/>
      <c r="M15" s="31"/>
      <c r="N15" s="41"/>
      <c r="O15" s="76">
        <f t="shared" si="0"/>
        <v>3</v>
      </c>
    </row>
    <row r="16" spans="1:15" ht="21" customHeight="1">
      <c r="A16" s="122"/>
      <c r="B16" s="98"/>
      <c r="C16" s="9" t="s">
        <v>46</v>
      </c>
      <c r="D16" s="10">
        <v>0</v>
      </c>
      <c r="E16" s="11">
        <v>1</v>
      </c>
      <c r="F16" s="11">
        <v>2</v>
      </c>
      <c r="G16" s="11"/>
      <c r="H16" s="11"/>
      <c r="I16" s="11"/>
      <c r="J16" s="11"/>
      <c r="K16" s="11"/>
      <c r="L16" s="11"/>
      <c r="M16" s="31"/>
      <c r="N16" s="41"/>
      <c r="O16" s="76">
        <f t="shared" si="0"/>
        <v>3</v>
      </c>
    </row>
    <row r="17" spans="1:15" ht="21" customHeight="1">
      <c r="A17" s="122"/>
      <c r="B17" s="98"/>
      <c r="C17" s="9" t="s">
        <v>47</v>
      </c>
      <c r="D17" s="10">
        <f>SUM(D15:D16)</f>
        <v>0</v>
      </c>
      <c r="E17" s="11">
        <f>SUM(E15:E16)</f>
        <v>4</v>
      </c>
      <c r="F17" s="10">
        <f>SUM(F15:F16)</f>
        <v>2</v>
      </c>
      <c r="G17" s="11"/>
      <c r="H17" s="11"/>
      <c r="I17" s="11"/>
      <c r="J17" s="11"/>
      <c r="K17" s="11"/>
      <c r="L17" s="11"/>
      <c r="M17" s="31"/>
      <c r="N17" s="41"/>
      <c r="O17" s="76">
        <f t="shared" si="0"/>
        <v>6</v>
      </c>
    </row>
    <row r="18" spans="1:15" ht="21" customHeight="1">
      <c r="A18" s="122"/>
      <c r="B18" s="98" t="s">
        <v>26</v>
      </c>
      <c r="C18" s="9" t="s">
        <v>45</v>
      </c>
      <c r="D18" s="10">
        <f>D9+D12+D15</f>
        <v>974</v>
      </c>
      <c r="E18" s="10">
        <f aca="true" t="shared" si="1" ref="E18:F20">E9+E12+E15</f>
        <v>1109</v>
      </c>
      <c r="F18" s="10">
        <f t="shared" si="1"/>
        <v>917</v>
      </c>
      <c r="G18" s="10"/>
      <c r="H18" s="10"/>
      <c r="I18" s="10"/>
      <c r="J18" s="10"/>
      <c r="K18" s="10"/>
      <c r="L18" s="10"/>
      <c r="M18" s="54"/>
      <c r="N18" s="41"/>
      <c r="O18" s="76">
        <f t="shared" si="0"/>
        <v>3000</v>
      </c>
    </row>
    <row r="19" spans="1:15" ht="21" customHeight="1">
      <c r="A19" s="122"/>
      <c r="B19" s="98"/>
      <c r="C19" s="9" t="s">
        <v>46</v>
      </c>
      <c r="D19" s="10">
        <f>D10+D13+D16</f>
        <v>90</v>
      </c>
      <c r="E19" s="10">
        <f t="shared" si="1"/>
        <v>117</v>
      </c>
      <c r="F19" s="10">
        <f t="shared" si="1"/>
        <v>43</v>
      </c>
      <c r="G19" s="10"/>
      <c r="H19" s="10"/>
      <c r="I19" s="10"/>
      <c r="J19" s="10"/>
      <c r="K19" s="10"/>
      <c r="L19" s="10"/>
      <c r="M19" s="54"/>
      <c r="N19" s="41"/>
      <c r="O19" s="76">
        <f t="shared" si="0"/>
        <v>250</v>
      </c>
    </row>
    <row r="20" spans="1:15" ht="21" customHeight="1" thickBot="1">
      <c r="A20" s="123"/>
      <c r="B20" s="99"/>
      <c r="C20" s="12" t="s">
        <v>47</v>
      </c>
      <c r="D20" s="10">
        <f>D11+D14+D17</f>
        <v>1064</v>
      </c>
      <c r="E20" s="10">
        <f t="shared" si="1"/>
        <v>1226</v>
      </c>
      <c r="F20" s="10">
        <f t="shared" si="1"/>
        <v>960</v>
      </c>
      <c r="G20" s="10"/>
      <c r="H20" s="10"/>
      <c r="I20" s="10"/>
      <c r="J20" s="10"/>
      <c r="K20" s="10"/>
      <c r="L20" s="10"/>
      <c r="M20" s="54"/>
      <c r="N20" s="41"/>
      <c r="O20" s="76">
        <f t="shared" si="0"/>
        <v>3250</v>
      </c>
    </row>
    <row r="21" spans="1:15" ht="21" customHeight="1">
      <c r="A21" s="121" t="s">
        <v>27</v>
      </c>
      <c r="B21" s="97" t="s">
        <v>44</v>
      </c>
      <c r="C21" s="6" t="s">
        <v>45</v>
      </c>
      <c r="D21" s="7">
        <v>6</v>
      </c>
      <c r="E21" s="8">
        <v>8</v>
      </c>
      <c r="F21" s="8">
        <v>4</v>
      </c>
      <c r="G21" s="8"/>
      <c r="H21" s="8"/>
      <c r="I21" s="8"/>
      <c r="J21" s="8"/>
      <c r="K21" s="8"/>
      <c r="L21" s="8"/>
      <c r="M21" s="36"/>
      <c r="N21" s="43"/>
      <c r="O21" s="75">
        <f t="shared" si="0"/>
        <v>18</v>
      </c>
    </row>
    <row r="22" spans="1:15" ht="21" customHeight="1">
      <c r="A22" s="122"/>
      <c r="B22" s="98"/>
      <c r="C22" s="9" t="s">
        <v>46</v>
      </c>
      <c r="D22" s="10">
        <v>21</v>
      </c>
      <c r="E22" s="11">
        <v>23</v>
      </c>
      <c r="F22" s="11">
        <v>6</v>
      </c>
      <c r="G22" s="11"/>
      <c r="H22" s="11"/>
      <c r="I22" s="11"/>
      <c r="J22" s="11"/>
      <c r="K22" s="11"/>
      <c r="L22" s="11"/>
      <c r="M22" s="31"/>
      <c r="N22" s="41"/>
      <c r="O22" s="76">
        <f t="shared" si="0"/>
        <v>50</v>
      </c>
    </row>
    <row r="23" spans="1:15" ht="21" customHeight="1">
      <c r="A23" s="122"/>
      <c r="B23" s="98"/>
      <c r="C23" s="9" t="s">
        <v>47</v>
      </c>
      <c r="D23" s="10">
        <f>SUM(D21:D22)</f>
        <v>27</v>
      </c>
      <c r="E23" s="11">
        <f>SUM(E21:E22)</f>
        <v>31</v>
      </c>
      <c r="F23" s="11">
        <f>SUM(F21:F22)</f>
        <v>10</v>
      </c>
      <c r="G23" s="11"/>
      <c r="H23" s="11"/>
      <c r="I23" s="11"/>
      <c r="J23" s="11"/>
      <c r="K23" s="11"/>
      <c r="L23" s="11"/>
      <c r="M23" s="31"/>
      <c r="N23" s="41"/>
      <c r="O23" s="76">
        <f t="shared" si="0"/>
        <v>68</v>
      </c>
    </row>
    <row r="24" spans="1:15" ht="21" customHeight="1">
      <c r="A24" s="122"/>
      <c r="B24" s="98" t="s">
        <v>48</v>
      </c>
      <c r="C24" s="9" t="s">
        <v>45</v>
      </c>
      <c r="D24" s="10">
        <v>15</v>
      </c>
      <c r="E24" s="11">
        <v>12</v>
      </c>
      <c r="F24" s="11">
        <v>16</v>
      </c>
      <c r="G24" s="11"/>
      <c r="H24" s="11"/>
      <c r="I24" s="11"/>
      <c r="J24" s="11"/>
      <c r="K24" s="11"/>
      <c r="L24" s="11"/>
      <c r="M24" s="31"/>
      <c r="N24" s="41"/>
      <c r="O24" s="76">
        <f t="shared" si="0"/>
        <v>43</v>
      </c>
    </row>
    <row r="25" spans="1:15" ht="21" customHeight="1">
      <c r="A25" s="122"/>
      <c r="B25" s="98"/>
      <c r="C25" s="9" t="s">
        <v>46</v>
      </c>
      <c r="D25" s="10">
        <v>6</v>
      </c>
      <c r="E25" s="11">
        <v>10</v>
      </c>
      <c r="F25" s="11">
        <v>6</v>
      </c>
      <c r="G25" s="11"/>
      <c r="H25" s="11"/>
      <c r="I25" s="11"/>
      <c r="J25" s="11"/>
      <c r="K25" s="11"/>
      <c r="L25" s="11"/>
      <c r="M25" s="31"/>
      <c r="N25" s="41"/>
      <c r="O25" s="76">
        <f t="shared" si="0"/>
        <v>22</v>
      </c>
    </row>
    <row r="26" spans="1:15" ht="21" customHeight="1">
      <c r="A26" s="122"/>
      <c r="B26" s="98"/>
      <c r="C26" s="9" t="s">
        <v>47</v>
      </c>
      <c r="D26" s="10">
        <f>SUM(D24:D25)</f>
        <v>21</v>
      </c>
      <c r="E26" s="11">
        <f>SUM(E24:E25)</f>
        <v>22</v>
      </c>
      <c r="F26" s="11">
        <f>SUM(F24:F25)</f>
        <v>22</v>
      </c>
      <c r="G26" s="11"/>
      <c r="H26" s="11"/>
      <c r="I26" s="11"/>
      <c r="J26" s="11"/>
      <c r="K26" s="11"/>
      <c r="L26" s="11"/>
      <c r="M26" s="31"/>
      <c r="N26" s="41"/>
      <c r="O26" s="76">
        <f t="shared" si="0"/>
        <v>65</v>
      </c>
    </row>
    <row r="27" spans="1:15" ht="21" customHeight="1">
      <c r="A27" s="122"/>
      <c r="B27" s="98" t="s">
        <v>26</v>
      </c>
      <c r="C27" s="9" t="s">
        <v>45</v>
      </c>
      <c r="D27" s="10">
        <f>D21+D24</f>
        <v>21</v>
      </c>
      <c r="E27" s="10">
        <f aca="true" t="shared" si="2" ref="E27:F29">E21+E24</f>
        <v>20</v>
      </c>
      <c r="F27" s="10">
        <f t="shared" si="2"/>
        <v>20</v>
      </c>
      <c r="G27" s="10"/>
      <c r="H27" s="10"/>
      <c r="I27" s="10"/>
      <c r="J27" s="10"/>
      <c r="K27" s="10"/>
      <c r="L27" s="10"/>
      <c r="M27" s="54"/>
      <c r="N27" s="41"/>
      <c r="O27" s="76">
        <f t="shared" si="0"/>
        <v>61</v>
      </c>
    </row>
    <row r="28" spans="1:15" ht="21" customHeight="1">
      <c r="A28" s="122"/>
      <c r="B28" s="98"/>
      <c r="C28" s="9" t="s">
        <v>46</v>
      </c>
      <c r="D28" s="10">
        <f>D22+D25</f>
        <v>27</v>
      </c>
      <c r="E28" s="10">
        <f t="shared" si="2"/>
        <v>33</v>
      </c>
      <c r="F28" s="10">
        <f t="shared" si="2"/>
        <v>12</v>
      </c>
      <c r="G28" s="10"/>
      <c r="H28" s="10"/>
      <c r="I28" s="10"/>
      <c r="J28" s="10"/>
      <c r="K28" s="10"/>
      <c r="L28" s="10"/>
      <c r="M28" s="54"/>
      <c r="N28" s="41"/>
      <c r="O28" s="76">
        <f t="shared" si="0"/>
        <v>72</v>
      </c>
    </row>
    <row r="29" spans="1:15" ht="21" customHeight="1" thickBot="1">
      <c r="A29" s="123"/>
      <c r="B29" s="99"/>
      <c r="C29" s="12" t="s">
        <v>47</v>
      </c>
      <c r="D29" s="10">
        <f>D23+D26</f>
        <v>48</v>
      </c>
      <c r="E29" s="10">
        <f t="shared" si="2"/>
        <v>53</v>
      </c>
      <c r="F29" s="10">
        <f t="shared" si="2"/>
        <v>32</v>
      </c>
      <c r="G29" s="10"/>
      <c r="H29" s="10"/>
      <c r="I29" s="10"/>
      <c r="J29" s="10"/>
      <c r="K29" s="10"/>
      <c r="L29" s="10"/>
      <c r="M29" s="54"/>
      <c r="N29" s="41"/>
      <c r="O29" s="76">
        <f t="shared" si="0"/>
        <v>133</v>
      </c>
    </row>
    <row r="30" spans="1:15" ht="21" customHeight="1">
      <c r="A30" s="121" t="s">
        <v>28</v>
      </c>
      <c r="B30" s="97" t="s">
        <v>44</v>
      </c>
      <c r="C30" s="6" t="s">
        <v>45</v>
      </c>
      <c r="D30" s="7">
        <v>1396</v>
      </c>
      <c r="E30" s="8">
        <v>1351</v>
      </c>
      <c r="F30" s="8">
        <v>1368</v>
      </c>
      <c r="G30" s="8"/>
      <c r="H30" s="8"/>
      <c r="I30" s="8"/>
      <c r="J30" s="8"/>
      <c r="K30" s="8"/>
      <c r="L30" s="8"/>
      <c r="M30" s="36"/>
      <c r="N30" s="43"/>
      <c r="O30" s="75">
        <f t="shared" si="0"/>
        <v>4115</v>
      </c>
    </row>
    <row r="31" spans="1:15" ht="21" customHeight="1">
      <c r="A31" s="122"/>
      <c r="B31" s="98"/>
      <c r="C31" s="9" t="s">
        <v>46</v>
      </c>
      <c r="D31" s="10">
        <v>1</v>
      </c>
      <c r="E31" s="11">
        <v>2</v>
      </c>
      <c r="F31" s="11">
        <v>1</v>
      </c>
      <c r="G31" s="11"/>
      <c r="H31" s="11"/>
      <c r="I31" s="11"/>
      <c r="J31" s="11"/>
      <c r="K31" s="11"/>
      <c r="L31" s="11"/>
      <c r="M31" s="31"/>
      <c r="N31" s="41"/>
      <c r="O31" s="76">
        <f t="shared" si="0"/>
        <v>4</v>
      </c>
    </row>
    <row r="32" spans="1:15" ht="21" customHeight="1">
      <c r="A32" s="122"/>
      <c r="B32" s="98"/>
      <c r="C32" s="9" t="s">
        <v>47</v>
      </c>
      <c r="D32" s="10">
        <f>SUM(D30:D31)</f>
        <v>1397</v>
      </c>
      <c r="E32" s="11">
        <f>SUM(E30:E31)</f>
        <v>1353</v>
      </c>
      <c r="F32" s="11">
        <f>SUM(F30:F31)</f>
        <v>1369</v>
      </c>
      <c r="G32" s="11"/>
      <c r="H32" s="11"/>
      <c r="I32" s="11"/>
      <c r="J32" s="11"/>
      <c r="K32" s="11"/>
      <c r="L32" s="11"/>
      <c r="M32" s="31"/>
      <c r="N32" s="41"/>
      <c r="O32" s="76">
        <f t="shared" si="0"/>
        <v>4119</v>
      </c>
    </row>
    <row r="33" spans="1:15" ht="21" customHeight="1">
      <c r="A33" s="122"/>
      <c r="B33" s="98" t="s">
        <v>48</v>
      </c>
      <c r="C33" s="9" t="s">
        <v>45</v>
      </c>
      <c r="D33" s="10">
        <v>2675</v>
      </c>
      <c r="E33" s="11">
        <v>2413</v>
      </c>
      <c r="F33" s="11">
        <v>2355</v>
      </c>
      <c r="G33" s="11"/>
      <c r="H33" s="11"/>
      <c r="I33" s="11"/>
      <c r="J33" s="11"/>
      <c r="K33" s="11"/>
      <c r="L33" s="11"/>
      <c r="M33" s="31"/>
      <c r="N33" s="41"/>
      <c r="O33" s="76">
        <f t="shared" si="0"/>
        <v>7443</v>
      </c>
    </row>
    <row r="34" spans="1:15" ht="21" customHeight="1">
      <c r="A34" s="122"/>
      <c r="B34" s="98"/>
      <c r="C34" s="9" t="s">
        <v>46</v>
      </c>
      <c r="D34" s="10">
        <v>15</v>
      </c>
      <c r="E34" s="11">
        <v>11</v>
      </c>
      <c r="F34" s="11">
        <v>13</v>
      </c>
      <c r="G34" s="11"/>
      <c r="H34" s="11"/>
      <c r="I34" s="11"/>
      <c r="J34" s="11"/>
      <c r="K34" s="11"/>
      <c r="L34" s="11"/>
      <c r="M34" s="31"/>
      <c r="N34" s="41"/>
      <c r="O34" s="76">
        <f t="shared" si="0"/>
        <v>39</v>
      </c>
    </row>
    <row r="35" spans="1:15" ht="21" customHeight="1">
      <c r="A35" s="122"/>
      <c r="B35" s="98"/>
      <c r="C35" s="9" t="s">
        <v>47</v>
      </c>
      <c r="D35" s="10">
        <f>SUM(D33:D34)</f>
        <v>2690</v>
      </c>
      <c r="E35" s="11">
        <f>SUM(E33:E34)</f>
        <v>2424</v>
      </c>
      <c r="F35" s="11">
        <f>SUM(F33:F34)</f>
        <v>2368</v>
      </c>
      <c r="G35" s="11"/>
      <c r="H35" s="11"/>
      <c r="I35" s="11"/>
      <c r="J35" s="11"/>
      <c r="K35" s="11"/>
      <c r="L35" s="11"/>
      <c r="M35" s="31"/>
      <c r="N35" s="41"/>
      <c r="O35" s="76">
        <f t="shared" si="0"/>
        <v>7482</v>
      </c>
    </row>
    <row r="36" spans="1:15" ht="21" customHeight="1">
      <c r="A36" s="122"/>
      <c r="B36" s="98" t="s">
        <v>26</v>
      </c>
      <c r="C36" s="9" t="s">
        <v>45</v>
      </c>
      <c r="D36" s="10">
        <f>D30+D33</f>
        <v>4071</v>
      </c>
      <c r="E36" s="10">
        <f aca="true" t="shared" si="3" ref="E36:F38">E30+E33</f>
        <v>3764</v>
      </c>
      <c r="F36" s="10">
        <f t="shared" si="3"/>
        <v>3723</v>
      </c>
      <c r="G36" s="10"/>
      <c r="H36" s="10"/>
      <c r="I36" s="10"/>
      <c r="J36" s="10"/>
      <c r="K36" s="10"/>
      <c r="L36" s="10"/>
      <c r="M36" s="54"/>
      <c r="N36" s="41"/>
      <c r="O36" s="76">
        <f t="shared" si="0"/>
        <v>11558</v>
      </c>
    </row>
    <row r="37" spans="1:15" ht="21" customHeight="1">
      <c r="A37" s="122"/>
      <c r="B37" s="98"/>
      <c r="C37" s="9" t="s">
        <v>46</v>
      </c>
      <c r="D37" s="10">
        <f>D31+D34</f>
        <v>16</v>
      </c>
      <c r="E37" s="10">
        <f t="shared" si="3"/>
        <v>13</v>
      </c>
      <c r="F37" s="10">
        <f t="shared" si="3"/>
        <v>14</v>
      </c>
      <c r="G37" s="10"/>
      <c r="H37" s="10"/>
      <c r="I37" s="10"/>
      <c r="J37" s="10"/>
      <c r="K37" s="10"/>
      <c r="L37" s="10"/>
      <c r="M37" s="54"/>
      <c r="N37" s="41"/>
      <c r="O37" s="76">
        <f t="shared" si="0"/>
        <v>43</v>
      </c>
    </row>
    <row r="38" spans="1:15" ht="21" customHeight="1" thickBot="1">
      <c r="A38" s="123"/>
      <c r="B38" s="99"/>
      <c r="C38" s="12" t="s">
        <v>47</v>
      </c>
      <c r="D38" s="10">
        <f>D32+D35</f>
        <v>4087</v>
      </c>
      <c r="E38" s="10">
        <f t="shared" si="3"/>
        <v>3777</v>
      </c>
      <c r="F38" s="10">
        <f t="shared" si="3"/>
        <v>3737</v>
      </c>
      <c r="G38" s="10"/>
      <c r="H38" s="10"/>
      <c r="I38" s="10"/>
      <c r="J38" s="10"/>
      <c r="K38" s="10"/>
      <c r="L38" s="10"/>
      <c r="M38" s="54"/>
      <c r="N38" s="41"/>
      <c r="O38" s="76">
        <f t="shared" si="0"/>
        <v>11601</v>
      </c>
    </row>
    <row r="39" spans="1:15" ht="21" customHeight="1">
      <c r="A39" s="112" t="s">
        <v>50</v>
      </c>
      <c r="B39" s="113"/>
      <c r="C39" s="6" t="s">
        <v>45</v>
      </c>
      <c r="D39" s="7">
        <v>175</v>
      </c>
      <c r="E39" s="8">
        <v>173</v>
      </c>
      <c r="F39" s="8">
        <v>154</v>
      </c>
      <c r="G39" s="8"/>
      <c r="H39" s="8"/>
      <c r="I39" s="8"/>
      <c r="J39" s="8"/>
      <c r="K39" s="8"/>
      <c r="L39" s="8"/>
      <c r="M39" s="36"/>
      <c r="N39" s="43"/>
      <c r="O39" s="81">
        <f t="shared" si="0"/>
        <v>502</v>
      </c>
    </row>
    <row r="40" spans="1:15" ht="21" customHeight="1">
      <c r="A40" s="114"/>
      <c r="B40" s="115"/>
      <c r="C40" s="9" t="s">
        <v>46</v>
      </c>
      <c r="D40" s="10">
        <v>67</v>
      </c>
      <c r="E40" s="11">
        <v>17</v>
      </c>
      <c r="F40" s="11">
        <v>21</v>
      </c>
      <c r="G40" s="11"/>
      <c r="H40" s="11"/>
      <c r="I40" s="11"/>
      <c r="J40" s="11"/>
      <c r="K40" s="11"/>
      <c r="L40" s="11"/>
      <c r="M40" s="31"/>
      <c r="N40" s="41"/>
      <c r="O40" s="76">
        <f t="shared" si="0"/>
        <v>105</v>
      </c>
    </row>
    <row r="41" spans="1:15" ht="21" customHeight="1" thickBot="1">
      <c r="A41" s="116"/>
      <c r="B41" s="117"/>
      <c r="C41" s="12" t="s">
        <v>47</v>
      </c>
      <c r="D41" s="13">
        <f>SUM(D39:D40)</f>
        <v>242</v>
      </c>
      <c r="E41" s="13">
        <f>SUM(E39:E40)</f>
        <v>190</v>
      </c>
      <c r="F41" s="13">
        <f>SUM(F39:F40)</f>
        <v>175</v>
      </c>
      <c r="G41" s="13"/>
      <c r="H41" s="13"/>
      <c r="I41" s="13"/>
      <c r="J41" s="13"/>
      <c r="K41" s="13"/>
      <c r="L41" s="13"/>
      <c r="M41" s="57"/>
      <c r="N41" s="45"/>
      <c r="O41" s="92">
        <f t="shared" si="0"/>
        <v>607</v>
      </c>
    </row>
    <row r="42" spans="1:15" ht="21" customHeight="1">
      <c r="A42" s="112" t="s">
        <v>51</v>
      </c>
      <c r="B42" s="113"/>
      <c r="C42" s="6" t="s">
        <v>45</v>
      </c>
      <c r="D42" s="7">
        <v>70</v>
      </c>
      <c r="E42" s="8">
        <v>115</v>
      </c>
      <c r="F42" s="8">
        <v>71</v>
      </c>
      <c r="G42" s="8"/>
      <c r="H42" s="8"/>
      <c r="I42" s="8"/>
      <c r="J42" s="8"/>
      <c r="K42" s="8"/>
      <c r="L42" s="8"/>
      <c r="M42" s="36"/>
      <c r="N42" s="43"/>
      <c r="O42" s="81">
        <f t="shared" si="0"/>
        <v>256</v>
      </c>
    </row>
    <row r="43" spans="1:15" ht="21" customHeight="1">
      <c r="A43" s="114"/>
      <c r="B43" s="115"/>
      <c r="C43" s="9" t="s">
        <v>46</v>
      </c>
      <c r="D43" s="10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31"/>
      <c r="N43" s="41"/>
      <c r="O43" s="76">
        <f t="shared" si="0"/>
        <v>0</v>
      </c>
    </row>
    <row r="44" spans="1:15" ht="21" customHeight="1" thickBot="1">
      <c r="A44" s="116"/>
      <c r="B44" s="117"/>
      <c r="C44" s="12" t="s">
        <v>47</v>
      </c>
      <c r="D44" s="13">
        <f>SUM(D42:D43)</f>
        <v>70</v>
      </c>
      <c r="E44" s="44">
        <f>SUM(E42:E43)</f>
        <v>115</v>
      </c>
      <c r="F44" s="44">
        <f>SUM(F42:F43)</f>
        <v>71</v>
      </c>
      <c r="G44" s="44"/>
      <c r="H44" s="44"/>
      <c r="I44" s="44"/>
      <c r="J44" s="44"/>
      <c r="K44" s="44"/>
      <c r="L44" s="44"/>
      <c r="M44" s="55"/>
      <c r="N44" s="45"/>
      <c r="O44" s="92">
        <f t="shared" si="0"/>
        <v>256</v>
      </c>
    </row>
    <row r="45" spans="1:15" ht="21" customHeight="1" thickBot="1">
      <c r="A45" s="118" t="s">
        <v>52</v>
      </c>
      <c r="B45" s="119"/>
      <c r="C45" s="120"/>
      <c r="D45" s="14">
        <f>D20+D29+D38+D41+D44</f>
        <v>5511</v>
      </c>
      <c r="E45" s="14">
        <f>E20+E29+E38+E41+E44</f>
        <v>5361</v>
      </c>
      <c r="F45" s="14">
        <f>F20+F29+F38+F41+F44</f>
        <v>4975</v>
      </c>
      <c r="G45" s="14"/>
      <c r="H45" s="14"/>
      <c r="I45" s="14"/>
      <c r="J45" s="14"/>
      <c r="K45" s="14"/>
      <c r="L45" s="14"/>
      <c r="M45" s="58"/>
      <c r="N45" s="48"/>
      <c r="O45" s="78">
        <f t="shared" si="0"/>
        <v>15847</v>
      </c>
    </row>
    <row r="46" spans="1:15" ht="21" customHeight="1" thickBot="1">
      <c r="A46" s="118" t="s">
        <v>32</v>
      </c>
      <c r="B46" s="119"/>
      <c r="C46" s="120"/>
      <c r="D46" s="14">
        <v>83</v>
      </c>
      <c r="E46" s="15">
        <v>84</v>
      </c>
      <c r="F46" s="15">
        <v>68</v>
      </c>
      <c r="G46" s="15"/>
      <c r="H46" s="15"/>
      <c r="I46" s="15"/>
      <c r="J46" s="15"/>
      <c r="K46" s="15"/>
      <c r="L46" s="15"/>
      <c r="M46" s="39"/>
      <c r="N46" s="48"/>
      <c r="O46" s="78">
        <f t="shared" si="0"/>
        <v>235</v>
      </c>
    </row>
    <row r="47" spans="1:15" ht="21" customHeight="1" thickBot="1">
      <c r="A47" s="118" t="s">
        <v>53</v>
      </c>
      <c r="B47" s="119"/>
      <c r="C47" s="120"/>
      <c r="D47" s="14">
        <f>SUM(D45:D46)</f>
        <v>5594</v>
      </c>
      <c r="E47" s="15">
        <f>SUM(E45:E46)</f>
        <v>5445</v>
      </c>
      <c r="F47" s="15">
        <f>SUM(F45:F46)</f>
        <v>5043</v>
      </c>
      <c r="G47" s="15"/>
      <c r="H47" s="15"/>
      <c r="I47" s="15"/>
      <c r="J47" s="15"/>
      <c r="K47" s="15"/>
      <c r="L47" s="15"/>
      <c r="M47" s="39"/>
      <c r="N47" s="48"/>
      <c r="O47" s="78">
        <f t="shared" si="0"/>
        <v>16082</v>
      </c>
    </row>
    <row r="48" spans="1:15" ht="21" customHeight="1">
      <c r="A48" s="141" t="s">
        <v>34</v>
      </c>
      <c r="B48" s="137" t="s">
        <v>54</v>
      </c>
      <c r="C48" s="16" t="s">
        <v>55</v>
      </c>
      <c r="D48" s="17">
        <v>3145</v>
      </c>
      <c r="E48" s="18">
        <v>2446</v>
      </c>
      <c r="F48" s="18">
        <v>3018</v>
      </c>
      <c r="G48" s="18"/>
      <c r="H48" s="18"/>
      <c r="I48" s="18"/>
      <c r="J48" s="18"/>
      <c r="K48" s="18"/>
      <c r="L48" s="18"/>
      <c r="M48" s="34"/>
      <c r="N48" s="46"/>
      <c r="O48" s="91">
        <f t="shared" si="0"/>
        <v>8609</v>
      </c>
    </row>
    <row r="49" spans="1:15" ht="21" customHeight="1">
      <c r="A49" s="142"/>
      <c r="B49" s="115"/>
      <c r="C49" s="9" t="s">
        <v>56</v>
      </c>
      <c r="D49" s="10">
        <v>2628</v>
      </c>
      <c r="E49" s="11">
        <v>2316</v>
      </c>
      <c r="F49" s="11">
        <v>2675</v>
      </c>
      <c r="G49" s="11"/>
      <c r="H49" s="11"/>
      <c r="I49" s="11"/>
      <c r="J49" s="11"/>
      <c r="K49" s="11"/>
      <c r="L49" s="11"/>
      <c r="M49" s="31"/>
      <c r="N49" s="41"/>
      <c r="O49" s="76">
        <f t="shared" si="0"/>
        <v>7619</v>
      </c>
    </row>
    <row r="50" spans="1:15" ht="21" customHeight="1">
      <c r="A50" s="142"/>
      <c r="B50" s="115"/>
      <c r="C50" s="9" t="s">
        <v>47</v>
      </c>
      <c r="D50" s="10">
        <f>SUM(D48:D49)</f>
        <v>5773</v>
      </c>
      <c r="E50" s="11">
        <f>SUM(E48:E49)</f>
        <v>4762</v>
      </c>
      <c r="F50" s="11">
        <f>SUM(F48:F49)</f>
        <v>5693</v>
      </c>
      <c r="G50" s="11"/>
      <c r="H50" s="11"/>
      <c r="I50" s="11"/>
      <c r="J50" s="11"/>
      <c r="K50" s="11"/>
      <c r="L50" s="11"/>
      <c r="M50" s="31"/>
      <c r="N50" s="41"/>
      <c r="O50" s="76">
        <f t="shared" si="0"/>
        <v>16228</v>
      </c>
    </row>
    <row r="51" spans="1:15" ht="21" customHeight="1">
      <c r="A51" s="142"/>
      <c r="B51" s="108" t="s">
        <v>38</v>
      </c>
      <c r="C51" s="109"/>
      <c r="D51" s="10">
        <v>25</v>
      </c>
      <c r="E51" s="11">
        <v>26</v>
      </c>
      <c r="F51" s="11">
        <v>17</v>
      </c>
      <c r="G51" s="11"/>
      <c r="H51" s="11"/>
      <c r="I51" s="11"/>
      <c r="J51" s="11"/>
      <c r="K51" s="11"/>
      <c r="L51" s="11"/>
      <c r="M51" s="31"/>
      <c r="N51" s="41"/>
      <c r="O51" s="76">
        <f t="shared" si="0"/>
        <v>68</v>
      </c>
    </row>
    <row r="52" spans="1:15" ht="21" customHeight="1" thickBot="1">
      <c r="A52" s="143"/>
      <c r="B52" s="110" t="s">
        <v>39</v>
      </c>
      <c r="C52" s="111"/>
      <c r="D52" s="19">
        <v>139</v>
      </c>
      <c r="E52" s="20">
        <v>111</v>
      </c>
      <c r="F52" s="20">
        <v>147</v>
      </c>
      <c r="G52" s="20"/>
      <c r="H52" s="20"/>
      <c r="I52" s="20"/>
      <c r="J52" s="20"/>
      <c r="K52" s="20"/>
      <c r="L52" s="20"/>
      <c r="M52" s="40"/>
      <c r="N52" s="42"/>
      <c r="O52" s="92">
        <f t="shared" si="0"/>
        <v>397</v>
      </c>
    </row>
    <row r="53" spans="1:15" ht="21" customHeight="1" thickBot="1">
      <c r="A53" s="134" t="s">
        <v>67</v>
      </c>
      <c r="B53" s="135"/>
      <c r="C53" s="136"/>
      <c r="D53" s="14">
        <f>SUM(D50:D52)</f>
        <v>5937</v>
      </c>
      <c r="E53" s="15">
        <f>SUM(E50:E52)</f>
        <v>4899</v>
      </c>
      <c r="F53" s="15">
        <f>SUM(F50:F52)</f>
        <v>5857</v>
      </c>
      <c r="G53" s="15"/>
      <c r="H53" s="15"/>
      <c r="I53" s="15"/>
      <c r="J53" s="15"/>
      <c r="K53" s="15"/>
      <c r="L53" s="15"/>
      <c r="M53" s="39"/>
      <c r="N53" s="48"/>
      <c r="O53" s="78">
        <f t="shared" si="0"/>
        <v>16693</v>
      </c>
    </row>
    <row r="54" spans="1:15" ht="23.25" customHeight="1" thickBot="1">
      <c r="A54" s="128" t="s">
        <v>92</v>
      </c>
      <c r="B54" s="129"/>
      <c r="C54" s="130"/>
      <c r="D54" s="79">
        <f>SUM(D53+D47)</f>
        <v>11531</v>
      </c>
      <c r="E54" s="80">
        <f>SUM(E47+E53)</f>
        <v>10344</v>
      </c>
      <c r="F54" s="80">
        <f>SUM(F47+F53)</f>
        <v>10900</v>
      </c>
      <c r="G54" s="80"/>
      <c r="H54" s="80"/>
      <c r="I54" s="80"/>
      <c r="J54" s="80"/>
      <c r="K54" s="80"/>
      <c r="L54" s="80"/>
      <c r="M54" s="94"/>
      <c r="N54" s="95"/>
      <c r="O54" s="78">
        <f t="shared" si="0"/>
        <v>32775</v>
      </c>
    </row>
  </sheetData>
  <sheetProtection/>
  <mergeCells count="40">
    <mergeCell ref="A9:A20"/>
    <mergeCell ref="A5:C5"/>
    <mergeCell ref="A6:A8"/>
    <mergeCell ref="G5:G8"/>
    <mergeCell ref="I5:I8"/>
    <mergeCell ref="A54:C54"/>
    <mergeCell ref="E5:E8"/>
    <mergeCell ref="F5:F8"/>
    <mergeCell ref="D5:D8"/>
    <mergeCell ref="C6:C8"/>
    <mergeCell ref="A53:C53"/>
    <mergeCell ref="N5:N8"/>
    <mergeCell ref="O5:O8"/>
    <mergeCell ref="H5:H8"/>
    <mergeCell ref="M5:M8"/>
    <mergeCell ref="J5:J8"/>
    <mergeCell ref="K5:K8"/>
    <mergeCell ref="L5:L8"/>
    <mergeCell ref="A48:A52"/>
    <mergeCell ref="A47:C47"/>
    <mergeCell ref="B51:C51"/>
    <mergeCell ref="B52:C52"/>
    <mergeCell ref="B48:B50"/>
    <mergeCell ref="A39:B41"/>
    <mergeCell ref="A42:B44"/>
    <mergeCell ref="A45:C45"/>
    <mergeCell ref="B18:B20"/>
    <mergeCell ref="A46:C46"/>
    <mergeCell ref="B33:B35"/>
    <mergeCell ref="B36:B38"/>
    <mergeCell ref="A21:A29"/>
    <mergeCell ref="A30:A38"/>
    <mergeCell ref="B21:B23"/>
    <mergeCell ref="B24:B26"/>
    <mergeCell ref="B6:B8"/>
    <mergeCell ref="B27:B29"/>
    <mergeCell ref="B30:B32"/>
    <mergeCell ref="B9:B11"/>
    <mergeCell ref="B12:B14"/>
    <mergeCell ref="B15:B17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stn110</cp:lastModifiedBy>
  <cp:lastPrinted>2008-07-07T05:56:45Z</cp:lastPrinted>
  <dcterms:created xsi:type="dcterms:W3CDTF">2006-01-10T04:08:12Z</dcterms:created>
  <dcterms:modified xsi:type="dcterms:W3CDTF">2008-07-07T06:09:51Z</dcterms:modified>
  <cp:category/>
  <cp:version/>
  <cp:contentType/>
  <cp:contentStatus/>
</cp:coreProperties>
</file>