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435" tabRatio="673" activeTab="0"/>
  </bookViews>
  <sheets>
    <sheet name="県内10市" sheetId="1" r:id="rId1"/>
    <sheet name="県内  郡別" sheetId="2" r:id="rId2"/>
    <sheet name="青森管轄" sheetId="3" r:id="rId3"/>
    <sheet name="八戸管轄" sheetId="4" r:id="rId4"/>
    <sheet name="東津軽郡" sheetId="5" r:id="rId5"/>
    <sheet name="西津軽郡" sheetId="6" r:id="rId6"/>
    <sheet name="中津軽郡" sheetId="7" r:id="rId7"/>
    <sheet name="南津軽郡" sheetId="8" r:id="rId8"/>
    <sheet name="北津軽郡" sheetId="9" r:id="rId9"/>
    <sheet name="下北郡" sheetId="10" r:id="rId10"/>
    <sheet name="上北郡" sheetId="11" r:id="rId11"/>
    <sheet name="三戸郡" sheetId="12" r:id="rId12"/>
    <sheet name="Sheet2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<sst xmlns="http://schemas.openxmlformats.org/spreadsheetml/2006/main" count="898" uniqueCount="176">
  <si>
    <t>外ヶ浜町</t>
  </si>
  <si>
    <t>つがる市</t>
  </si>
  <si>
    <t>軽自動車合計</t>
  </si>
  <si>
    <t>東北運輸局青森運輸支局</t>
  </si>
  <si>
    <t>市  町  村  別</t>
  </si>
  <si>
    <t>平　川　市</t>
  </si>
  <si>
    <t>八戸市</t>
  </si>
  <si>
    <t>十和田市</t>
  </si>
  <si>
    <t>三沢市</t>
  </si>
  <si>
    <t>駐留軍内数</t>
  </si>
  <si>
    <t>市計</t>
  </si>
  <si>
    <t>用途別</t>
  </si>
  <si>
    <t>車種別</t>
  </si>
  <si>
    <t>業態別</t>
  </si>
  <si>
    <t>貨    物    車</t>
  </si>
  <si>
    <t>普通車</t>
  </si>
  <si>
    <t>自家用</t>
  </si>
  <si>
    <t>事業用</t>
  </si>
  <si>
    <t>計</t>
  </si>
  <si>
    <t>小型車</t>
  </si>
  <si>
    <t>被牽引車</t>
  </si>
  <si>
    <t>合 計</t>
  </si>
  <si>
    <t>乗   合   車</t>
  </si>
  <si>
    <t>乗   用   車</t>
  </si>
  <si>
    <t>特種用途車</t>
  </si>
  <si>
    <t>大型特殊車</t>
  </si>
  <si>
    <t>登録車両数合計</t>
  </si>
  <si>
    <t>小  型  二 輪 車</t>
  </si>
  <si>
    <t>検査車両数合計</t>
  </si>
  <si>
    <t>軽 自 動 車</t>
  </si>
  <si>
    <t>四輪</t>
  </si>
  <si>
    <t>乗用車</t>
  </si>
  <si>
    <t>貨物車</t>
  </si>
  <si>
    <t>特      種</t>
  </si>
  <si>
    <t>二      輪</t>
  </si>
  <si>
    <t>総      合      計</t>
  </si>
  <si>
    <t>　</t>
  </si>
  <si>
    <t>用途別</t>
  </si>
  <si>
    <t>車種別</t>
  </si>
  <si>
    <t>業態別</t>
  </si>
  <si>
    <t>普通車</t>
  </si>
  <si>
    <t>自家用</t>
  </si>
  <si>
    <t>事業用</t>
  </si>
  <si>
    <t>計</t>
  </si>
  <si>
    <t>小型車</t>
  </si>
  <si>
    <t>被牽引車</t>
  </si>
  <si>
    <t>特種用途車</t>
  </si>
  <si>
    <t>大型特殊車</t>
  </si>
  <si>
    <t>登録車両数合計</t>
  </si>
  <si>
    <t>検査車両数合計</t>
  </si>
  <si>
    <t>四輪</t>
  </si>
  <si>
    <t>乗用車</t>
  </si>
  <si>
    <t>貨物車</t>
  </si>
  <si>
    <t>三戸郡</t>
  </si>
  <si>
    <t>軽自動車合計</t>
  </si>
  <si>
    <t>七市計</t>
  </si>
  <si>
    <t>横浜町を除く野辺地町　　　　　上北郡</t>
  </si>
  <si>
    <t>郡部計</t>
  </si>
  <si>
    <t>三市計</t>
  </si>
  <si>
    <t>八戸管轄計</t>
  </si>
  <si>
    <t>総合計</t>
  </si>
  <si>
    <t>市  町  村  別</t>
  </si>
  <si>
    <t>今別町</t>
  </si>
  <si>
    <t>蓬田村</t>
  </si>
  <si>
    <t xml:space="preserve">   西　　津　　軽　　郡</t>
  </si>
  <si>
    <t>鰺ｹ沢町</t>
  </si>
  <si>
    <t>深浦町</t>
  </si>
  <si>
    <t>計</t>
  </si>
  <si>
    <t>貨    物    車</t>
  </si>
  <si>
    <t>合 計</t>
  </si>
  <si>
    <t>乗   合   車</t>
  </si>
  <si>
    <t>乗   用   車</t>
  </si>
  <si>
    <t>小  型  二 輪 車</t>
  </si>
  <si>
    <t>軽 自 動 車</t>
  </si>
  <si>
    <t>特      種</t>
  </si>
  <si>
    <t>二      輪</t>
  </si>
  <si>
    <t xml:space="preserve"> </t>
  </si>
  <si>
    <t xml:space="preserve">   南　　津　　軽　　郡</t>
  </si>
  <si>
    <t>藤崎町</t>
  </si>
  <si>
    <t>大鰐町</t>
  </si>
  <si>
    <t>田舎舘村</t>
  </si>
  <si>
    <t>中泊町</t>
  </si>
  <si>
    <t>鶴田町</t>
  </si>
  <si>
    <t xml:space="preserve">   上　　北　　郡</t>
  </si>
  <si>
    <t>野辺地町</t>
  </si>
  <si>
    <t>横浜町</t>
  </si>
  <si>
    <t>おいらせ町</t>
  </si>
  <si>
    <t>六戸町</t>
  </si>
  <si>
    <t>七戸町</t>
  </si>
  <si>
    <t>東北町</t>
  </si>
  <si>
    <t>六ヶ所村</t>
  </si>
  <si>
    <t xml:space="preserve">   ＜青森県内市町村別自動車保有車両数＞</t>
  </si>
  <si>
    <t>市  町  村  別</t>
  </si>
  <si>
    <t>青森市　</t>
  </si>
  <si>
    <t>弘前市</t>
  </si>
  <si>
    <t>黒石市</t>
  </si>
  <si>
    <t>五所川原市</t>
  </si>
  <si>
    <t>むつ市</t>
  </si>
  <si>
    <t>市  町  村  別</t>
  </si>
  <si>
    <t>東津軽郡</t>
  </si>
  <si>
    <t>西津軽郡</t>
  </si>
  <si>
    <t>中津軽郡</t>
  </si>
  <si>
    <t>南津軽郡</t>
  </si>
  <si>
    <t>北津軽郡</t>
  </si>
  <si>
    <t>上北郡</t>
  </si>
  <si>
    <t>下北郡</t>
  </si>
  <si>
    <t>三戸郡</t>
  </si>
  <si>
    <t>郡計</t>
  </si>
  <si>
    <t>貨    物    車</t>
  </si>
  <si>
    <t>合 計</t>
  </si>
  <si>
    <t>乗    合    車</t>
  </si>
  <si>
    <t>乗   用   車</t>
  </si>
  <si>
    <t>小  型  二 輪 車</t>
  </si>
  <si>
    <t>軽 自 動 車</t>
  </si>
  <si>
    <t>特      種</t>
  </si>
  <si>
    <t>二      輪</t>
  </si>
  <si>
    <t>　</t>
  </si>
  <si>
    <t>市  町  村  別</t>
  </si>
  <si>
    <t>東津軽郡</t>
  </si>
  <si>
    <t>西津軽郡</t>
  </si>
  <si>
    <t>中津軽郡</t>
  </si>
  <si>
    <t>南津軽郡</t>
  </si>
  <si>
    <t>北津軽郡</t>
  </si>
  <si>
    <t>横浜町　　　野辺地町　　上北郡の内</t>
  </si>
  <si>
    <t>下北郡</t>
  </si>
  <si>
    <t>郡部計</t>
  </si>
  <si>
    <t>青森管轄計</t>
  </si>
  <si>
    <t>貨    物    車</t>
  </si>
  <si>
    <t>合 計</t>
  </si>
  <si>
    <t>乗   合   車</t>
  </si>
  <si>
    <t>乗   用   車</t>
  </si>
  <si>
    <t>小  型  二 輪 車</t>
  </si>
  <si>
    <t>軽 自 動 車</t>
  </si>
  <si>
    <t>特      種</t>
  </si>
  <si>
    <t>二      輪</t>
  </si>
  <si>
    <t xml:space="preserve">   東　　津　　軽　　郡</t>
  </si>
  <si>
    <t>市  町  村  別</t>
  </si>
  <si>
    <t>平内町</t>
  </si>
  <si>
    <t xml:space="preserve">   中　　津　　軽　　郡</t>
  </si>
  <si>
    <t>西目屋村</t>
  </si>
  <si>
    <t>計</t>
  </si>
  <si>
    <t>貨    物    車</t>
  </si>
  <si>
    <t>合 計</t>
  </si>
  <si>
    <t>乗   合   車</t>
  </si>
  <si>
    <t>乗   用   車</t>
  </si>
  <si>
    <t>小  型  二 輪 車</t>
  </si>
  <si>
    <t>軽 自 動 車</t>
  </si>
  <si>
    <t>特      種</t>
  </si>
  <si>
    <t>二      輪</t>
  </si>
  <si>
    <t xml:space="preserve">   北　　津　　軽　　郡</t>
  </si>
  <si>
    <t>板柳町</t>
  </si>
  <si>
    <t xml:space="preserve">   下　　北　　郡</t>
  </si>
  <si>
    <t>市  町  村  別</t>
  </si>
  <si>
    <t>大間町</t>
  </si>
  <si>
    <t>東通村</t>
  </si>
  <si>
    <t>風間浦村</t>
  </si>
  <si>
    <t>佐井村</t>
  </si>
  <si>
    <t>計</t>
  </si>
  <si>
    <t>貨    物    車</t>
  </si>
  <si>
    <t>合 計</t>
  </si>
  <si>
    <t>乗   合   車</t>
  </si>
  <si>
    <t>乗   用   車</t>
  </si>
  <si>
    <t>小  型  二 輪 車</t>
  </si>
  <si>
    <t>軽 自 動 車</t>
  </si>
  <si>
    <t>特      種</t>
  </si>
  <si>
    <t>二      輪</t>
  </si>
  <si>
    <t xml:space="preserve">   三　　戸　　郡</t>
  </si>
  <si>
    <t>三戸町</t>
  </si>
  <si>
    <t>五戸町</t>
  </si>
  <si>
    <t>田子町</t>
  </si>
  <si>
    <t>南部町</t>
  </si>
  <si>
    <t>階上町</t>
  </si>
  <si>
    <t>新郷村</t>
  </si>
  <si>
    <t>計</t>
  </si>
  <si>
    <t>乗   合   車</t>
  </si>
  <si>
    <t>　平成24年3月31日現在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</si>
</sst>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.0"/>
    <numFmt numFmtId="179" formatCode="0_);[Red]\(0\)"/>
    <numFmt numFmtId="180" formatCode="#,##0_ ;[Red]\-#,##0\ "/>
    <numFmt numFmtId="181" formatCode="0.0_);[Red]\(0.0\)"/>
    <numFmt numFmtId="182" formatCode="0.000000"/>
    <numFmt numFmtId="183" formatCode="0.00_ "/>
    <numFmt numFmtId="184" formatCode="0_ "/>
    <numFmt numFmtId="185" formatCode="0.000000_ "/>
    <numFmt numFmtId="186" formatCode="0.00000_ "/>
    <numFmt numFmtId="187" formatCode="0.0000_ "/>
    <numFmt numFmtId="188" formatCode="0.000_ 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000"/>
    <numFmt numFmtId="196" formatCode="0.00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b/>
      <i/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4"/>
      <name val="ＭＳ Ｐゴシック"/>
      <family val="3"/>
    </font>
    <font>
      <b/>
      <i/>
      <sz val="12"/>
      <name val="ＭＳ Ｐ明朝"/>
      <family val="1"/>
    </font>
    <font>
      <sz val="14"/>
      <name val="HG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36"/>
      <color indexed="1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499976634979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0" fillId="0" borderId="0">
      <alignment/>
      <protection/>
    </xf>
    <xf numFmtId="0" fontId="35" fillId="4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5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0" xfId="60" applyFont="1">
      <alignment/>
      <protection/>
    </xf>
    <xf numFmtId="0" fontId="8" fillId="0" borderId="0" xfId="60" applyFont="1">
      <alignment/>
      <protection/>
    </xf>
    <xf numFmtId="0" fontId="10" fillId="0" borderId="10" xfId="60" applyFont="1" applyBorder="1" applyAlignment="1">
      <alignment horizontal="center" vertical="center"/>
      <protection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10" fillId="0" borderId="13" xfId="60" applyFont="1" applyBorder="1" applyAlignment="1">
      <alignment horizontal="center" vertical="center"/>
      <protection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10" fillId="0" borderId="16" xfId="60" applyFont="1" applyBorder="1" applyAlignment="1">
      <alignment horizontal="center" vertical="center"/>
      <protection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0" fontId="10" fillId="0" borderId="20" xfId="60" applyFont="1" applyBorder="1" applyAlignment="1">
      <alignment horizontal="center" vertical="center"/>
      <protection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0" fontId="11" fillId="0" borderId="0" xfId="60" applyFont="1">
      <alignment/>
      <protection/>
    </xf>
    <xf numFmtId="0" fontId="12" fillId="0" borderId="0" xfId="60" applyFont="1">
      <alignment/>
      <protection/>
    </xf>
    <xf numFmtId="0" fontId="2" fillId="0" borderId="0" xfId="60" applyFont="1">
      <alignment/>
      <protection/>
    </xf>
    <xf numFmtId="0" fontId="13" fillId="0" borderId="0" xfId="60" applyFont="1" applyAlignment="1">
      <alignment horizontal="left"/>
      <protection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0" fontId="0" fillId="0" borderId="12" xfId="60" applyFont="1" applyBorder="1" applyAlignment="1">
      <alignment vertical="center"/>
      <protection/>
    </xf>
    <xf numFmtId="38" fontId="0" fillId="0" borderId="29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0" fontId="0" fillId="0" borderId="15" xfId="60" applyFont="1" applyBorder="1" applyAlignment="1">
      <alignment vertical="center"/>
      <protection/>
    </xf>
    <xf numFmtId="38" fontId="0" fillId="0" borderId="3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0" fontId="0" fillId="0" borderId="33" xfId="60" applyFont="1" applyBorder="1" applyAlignment="1">
      <alignment vertical="center"/>
      <protection/>
    </xf>
    <xf numFmtId="38" fontId="0" fillId="0" borderId="34" xfId="48" applyFont="1" applyBorder="1" applyAlignment="1">
      <alignment vertical="center"/>
    </xf>
    <xf numFmtId="0" fontId="0" fillId="0" borderId="19" xfId="60" applyFont="1" applyBorder="1" applyAlignment="1">
      <alignment vertical="center"/>
      <protection/>
    </xf>
    <xf numFmtId="38" fontId="0" fillId="0" borderId="35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0" fontId="0" fillId="0" borderId="0" xfId="60" applyBorder="1">
      <alignment/>
      <protection/>
    </xf>
    <xf numFmtId="38" fontId="0" fillId="0" borderId="38" xfId="48" applyFont="1" applyBorder="1" applyAlignment="1">
      <alignment vertical="center"/>
    </xf>
    <xf numFmtId="0" fontId="14" fillId="0" borderId="0" xfId="60" applyFont="1">
      <alignment/>
      <protection/>
    </xf>
    <xf numFmtId="0" fontId="15" fillId="0" borderId="0" xfId="60" applyFont="1">
      <alignment/>
      <protection/>
    </xf>
    <xf numFmtId="0" fontId="16" fillId="0" borderId="0" xfId="60" applyFont="1">
      <alignment/>
      <protection/>
    </xf>
    <xf numFmtId="0" fontId="17" fillId="0" borderId="0" xfId="60" applyFont="1">
      <alignment/>
      <protection/>
    </xf>
    <xf numFmtId="0" fontId="13" fillId="0" borderId="0" xfId="60" applyFont="1">
      <alignment/>
      <protection/>
    </xf>
    <xf numFmtId="38" fontId="0" fillId="0" borderId="39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0" fontId="4" fillId="0" borderId="0" xfId="60" applyFont="1">
      <alignment/>
      <protection/>
    </xf>
    <xf numFmtId="38" fontId="0" fillId="0" borderId="41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43" xfId="48" applyFont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0" fillId="0" borderId="46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49" xfId="48" applyFont="1" applyBorder="1" applyAlignment="1">
      <alignment vertical="center"/>
    </xf>
    <xf numFmtId="38" fontId="0" fillId="0" borderId="50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52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24" borderId="57" xfId="48" applyFont="1" applyFill="1" applyBorder="1" applyAlignment="1">
      <alignment vertical="center"/>
    </xf>
    <xf numFmtId="38" fontId="0" fillId="24" borderId="58" xfId="48" applyFont="1" applyFill="1" applyBorder="1" applyAlignment="1">
      <alignment vertical="center"/>
    </xf>
    <xf numFmtId="38" fontId="0" fillId="24" borderId="59" xfId="48" applyFont="1" applyFill="1" applyBorder="1" applyAlignment="1">
      <alignment vertical="center"/>
    </xf>
    <xf numFmtId="38" fontId="0" fillId="24" borderId="60" xfId="48" applyFont="1" applyFill="1" applyBorder="1" applyAlignment="1">
      <alignment vertical="center"/>
    </xf>
    <xf numFmtId="38" fontId="0" fillId="24" borderId="18" xfId="48" applyFont="1" applyFill="1" applyBorder="1" applyAlignment="1">
      <alignment vertical="center"/>
    </xf>
    <xf numFmtId="38" fontId="0" fillId="24" borderId="19" xfId="48" applyFont="1" applyFill="1" applyBorder="1" applyAlignment="1">
      <alignment vertical="center"/>
    </xf>
    <xf numFmtId="38" fontId="0" fillId="24" borderId="61" xfId="48" applyFont="1" applyFill="1" applyBorder="1" applyAlignment="1">
      <alignment vertical="center"/>
    </xf>
    <xf numFmtId="38" fontId="0" fillId="24" borderId="62" xfId="48" applyFont="1" applyFill="1" applyBorder="1" applyAlignment="1">
      <alignment vertical="center"/>
    </xf>
    <xf numFmtId="38" fontId="0" fillId="24" borderId="63" xfId="48" applyFont="1" applyFill="1" applyBorder="1" applyAlignment="1">
      <alignment vertical="center"/>
    </xf>
    <xf numFmtId="38" fontId="0" fillId="24" borderId="35" xfId="48" applyFont="1" applyFill="1" applyBorder="1" applyAlignment="1">
      <alignment vertical="center"/>
    </xf>
    <xf numFmtId="0" fontId="0" fillId="24" borderId="19" xfId="60" applyFont="1" applyFill="1" applyBorder="1" applyAlignment="1">
      <alignment vertical="center"/>
      <protection/>
    </xf>
    <xf numFmtId="38" fontId="0" fillId="24" borderId="54" xfId="48" applyFont="1" applyFill="1" applyBorder="1" applyAlignment="1">
      <alignment vertical="center"/>
    </xf>
    <xf numFmtId="38" fontId="0" fillId="24" borderId="52" xfId="48" applyFont="1" applyFill="1" applyBorder="1" applyAlignment="1">
      <alignment vertical="center"/>
    </xf>
    <xf numFmtId="38" fontId="0" fillId="0" borderId="64" xfId="48" applyFont="1" applyBorder="1" applyAlignment="1">
      <alignment vertical="center"/>
    </xf>
    <xf numFmtId="38" fontId="0" fillId="24" borderId="15" xfId="48" applyFont="1" applyFill="1" applyBorder="1" applyAlignment="1">
      <alignment vertical="center"/>
    </xf>
    <xf numFmtId="38" fontId="0" fillId="24" borderId="24" xfId="48" applyFont="1" applyFill="1" applyBorder="1" applyAlignment="1">
      <alignment vertical="center"/>
    </xf>
    <xf numFmtId="38" fontId="0" fillId="24" borderId="65" xfId="48" applyFont="1" applyFill="1" applyBorder="1" applyAlignment="1">
      <alignment vertical="center"/>
    </xf>
    <xf numFmtId="38" fontId="0" fillId="24" borderId="66" xfId="48" applyFont="1" applyFill="1" applyBorder="1" applyAlignment="1">
      <alignment vertical="center"/>
    </xf>
    <xf numFmtId="0" fontId="0" fillId="0" borderId="27" xfId="60" applyFont="1" applyBorder="1" applyAlignment="1">
      <alignment vertical="center"/>
      <protection/>
    </xf>
    <xf numFmtId="38" fontId="0" fillId="24" borderId="31" xfId="48" applyFont="1" applyFill="1" applyBorder="1" applyAlignment="1">
      <alignment vertical="center"/>
    </xf>
    <xf numFmtId="0" fontId="0" fillId="0" borderId="54" xfId="60" applyFont="1" applyBorder="1" applyAlignment="1">
      <alignment vertical="center"/>
      <protection/>
    </xf>
    <xf numFmtId="38" fontId="0" fillId="24" borderId="38" xfId="48" applyFont="1" applyFill="1" applyBorder="1" applyAlignment="1">
      <alignment vertical="center"/>
    </xf>
    <xf numFmtId="38" fontId="0" fillId="24" borderId="42" xfId="48" applyFont="1" applyFill="1" applyBorder="1" applyAlignment="1">
      <alignment vertical="center"/>
    </xf>
    <xf numFmtId="0" fontId="10" fillId="0" borderId="12" xfId="60" applyFont="1" applyBorder="1" applyAlignment="1">
      <alignment horizontal="center" vertical="center" textRotation="255"/>
      <protection/>
    </xf>
    <xf numFmtId="0" fontId="10" fillId="0" borderId="15" xfId="60" applyFont="1" applyBorder="1" applyAlignment="1">
      <alignment horizontal="center" vertical="center" textRotation="255"/>
      <protection/>
    </xf>
    <xf numFmtId="0" fontId="10" fillId="0" borderId="29" xfId="60" applyFont="1" applyBorder="1" applyAlignment="1">
      <alignment horizontal="center" vertical="center" textRotation="255"/>
      <protection/>
    </xf>
    <xf numFmtId="0" fontId="10" fillId="0" borderId="67" xfId="60" applyFont="1" applyBorder="1" applyAlignment="1">
      <alignment horizontal="center" vertical="center" textRotation="255"/>
      <protection/>
    </xf>
    <xf numFmtId="0" fontId="10" fillId="0" borderId="33" xfId="60" applyFont="1" applyBorder="1" applyAlignment="1">
      <alignment horizontal="center" vertical="center" textRotation="255"/>
      <protection/>
    </xf>
    <xf numFmtId="0" fontId="10" fillId="0" borderId="12" xfId="60" applyFont="1" applyBorder="1" applyAlignment="1">
      <alignment horizontal="center" vertical="distributed" textRotation="255"/>
      <protection/>
    </xf>
    <xf numFmtId="0" fontId="10" fillId="0" borderId="15" xfId="60" applyFont="1" applyBorder="1" applyAlignment="1">
      <alignment horizontal="center" vertical="distributed" textRotation="255"/>
      <protection/>
    </xf>
    <xf numFmtId="0" fontId="10" fillId="0" borderId="33" xfId="60" applyFont="1" applyBorder="1" applyAlignment="1">
      <alignment horizontal="center" vertical="distributed" textRotation="255"/>
      <protection/>
    </xf>
    <xf numFmtId="0" fontId="10" fillId="0" borderId="68" xfId="60" applyFont="1" applyBorder="1" applyAlignment="1">
      <alignment horizontal="center" vertical="distributed"/>
      <protection/>
    </xf>
    <xf numFmtId="0" fontId="10" fillId="0" borderId="12" xfId="60" applyFont="1" applyBorder="1" applyAlignment="1">
      <alignment horizontal="center" vertical="distributed"/>
      <protection/>
    </xf>
    <xf numFmtId="0" fontId="10" fillId="0" borderId="10" xfId="60" applyFont="1" applyBorder="1" applyAlignment="1">
      <alignment horizontal="center" vertical="distributed"/>
      <protection/>
    </xf>
    <xf numFmtId="0" fontId="10" fillId="0" borderId="68" xfId="60" applyFont="1" applyBorder="1" applyAlignment="1">
      <alignment vertical="center" textRotation="255"/>
      <protection/>
    </xf>
    <xf numFmtId="0" fontId="10" fillId="0" borderId="29" xfId="60" applyFont="1" applyBorder="1" applyAlignment="1">
      <alignment vertical="center" textRotation="255"/>
      <protection/>
    </xf>
    <xf numFmtId="0" fontId="10" fillId="0" borderId="67" xfId="60" applyFont="1" applyBorder="1" applyAlignment="1">
      <alignment vertical="center" textRotation="255"/>
      <protection/>
    </xf>
    <xf numFmtId="0" fontId="9" fillId="0" borderId="0" xfId="60" applyFont="1" applyAlignment="1">
      <alignment horizontal="right" vertical="top"/>
      <protection/>
    </xf>
    <xf numFmtId="0" fontId="0" fillId="0" borderId="0" xfId="60" applyAlignment="1">
      <alignment horizontal="right"/>
      <protection/>
    </xf>
    <xf numFmtId="0" fontId="9" fillId="0" borderId="69" xfId="60" applyFont="1" applyBorder="1" applyAlignment="1">
      <alignment horizontal="right"/>
      <protection/>
    </xf>
    <xf numFmtId="0" fontId="0" fillId="0" borderId="69" xfId="60" applyBorder="1" applyAlignment="1">
      <alignment/>
      <protection/>
    </xf>
    <xf numFmtId="0" fontId="10" fillId="24" borderId="61" xfId="60" applyFont="1" applyFill="1" applyBorder="1" applyAlignment="1">
      <alignment horizontal="center" vertical="distributed" textRotation="255"/>
      <protection/>
    </xf>
    <xf numFmtId="0" fontId="10" fillId="24" borderId="58" xfId="60" applyFont="1" applyFill="1" applyBorder="1" applyAlignment="1">
      <alignment horizontal="center" vertical="distributed" textRotation="255"/>
      <protection/>
    </xf>
    <xf numFmtId="0" fontId="10" fillId="24" borderId="66" xfId="60" applyFont="1" applyFill="1" applyBorder="1" applyAlignment="1">
      <alignment horizontal="center" vertical="distributed" textRotation="255"/>
      <protection/>
    </xf>
    <xf numFmtId="0" fontId="10" fillId="0" borderId="27" xfId="60" applyFont="1" applyBorder="1" applyAlignment="1">
      <alignment horizontal="center" vertical="distributed" textRotation="255"/>
      <protection/>
    </xf>
    <xf numFmtId="0" fontId="0" fillId="0" borderId="31" xfId="60" applyBorder="1" applyAlignment="1">
      <alignment horizontal="center" vertical="distributed" textRotation="255"/>
      <protection/>
    </xf>
    <xf numFmtId="0" fontId="0" fillId="0" borderId="54" xfId="60" applyBorder="1" applyAlignment="1">
      <alignment horizontal="center" vertical="distributed" textRotation="255"/>
      <protection/>
    </xf>
    <xf numFmtId="0" fontId="10" fillId="0" borderId="13" xfId="60" applyFont="1" applyBorder="1" applyAlignment="1">
      <alignment horizontal="center" vertical="center" textRotation="255"/>
      <protection/>
    </xf>
    <xf numFmtId="0" fontId="10" fillId="0" borderId="16" xfId="60" applyFont="1" applyBorder="1" applyAlignment="1">
      <alignment horizontal="center" vertical="center" textRotation="255"/>
      <protection/>
    </xf>
    <xf numFmtId="0" fontId="10" fillId="0" borderId="11" xfId="60" applyFont="1" applyBorder="1" applyAlignment="1">
      <alignment horizontal="center" vertical="distributed" textRotation="255"/>
      <protection/>
    </xf>
    <xf numFmtId="0" fontId="10" fillId="0" borderId="14" xfId="60" applyFont="1" applyBorder="1" applyAlignment="1">
      <alignment horizontal="center" vertical="distributed" textRotation="255"/>
      <protection/>
    </xf>
    <xf numFmtId="0" fontId="10" fillId="0" borderId="17" xfId="60" applyFont="1" applyBorder="1" applyAlignment="1">
      <alignment horizontal="center" vertical="distributed" textRotation="255"/>
      <protection/>
    </xf>
    <xf numFmtId="0" fontId="10" fillId="0" borderId="68" xfId="60" applyFont="1" applyBorder="1" applyAlignment="1">
      <alignment horizontal="center"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29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10" fillId="0" borderId="67" xfId="60" applyFont="1" applyBorder="1" applyAlignment="1">
      <alignment horizontal="center" vertical="center"/>
      <protection/>
    </xf>
    <xf numFmtId="0" fontId="10" fillId="0" borderId="33" xfId="60" applyFont="1" applyBorder="1" applyAlignment="1">
      <alignment horizontal="center" vertical="center"/>
      <protection/>
    </xf>
    <xf numFmtId="0" fontId="10" fillId="0" borderId="22" xfId="60" applyFont="1" applyBorder="1" applyAlignment="1">
      <alignment horizontal="center" vertical="center"/>
      <protection/>
    </xf>
    <xf numFmtId="0" fontId="18" fillId="0" borderId="0" xfId="60" applyFont="1" applyAlignment="1" quotePrefix="1">
      <alignment horizontal="center" vertical="center"/>
      <protection/>
    </xf>
    <xf numFmtId="0" fontId="18" fillId="0" borderId="0" xfId="60" applyFont="1" applyAlignment="1">
      <alignment horizontal="center" vertical="center"/>
      <protection/>
    </xf>
    <xf numFmtId="0" fontId="10" fillId="0" borderId="15" xfId="60" applyFont="1" applyBorder="1" applyAlignment="1">
      <alignment horizontal="center" vertical="distributed"/>
      <protection/>
    </xf>
    <xf numFmtId="0" fontId="10" fillId="0" borderId="13" xfId="60" applyFont="1" applyBorder="1" applyAlignment="1">
      <alignment horizontal="center" vertical="distributed"/>
      <protection/>
    </xf>
    <xf numFmtId="0" fontId="10" fillId="0" borderId="24" xfId="60" applyFont="1" applyBorder="1" applyAlignment="1">
      <alignment horizontal="center" vertical="distributed"/>
      <protection/>
    </xf>
    <xf numFmtId="0" fontId="10" fillId="0" borderId="37" xfId="60" applyFont="1" applyBorder="1" applyAlignment="1">
      <alignment horizontal="center" vertical="distributed"/>
      <protection/>
    </xf>
    <xf numFmtId="0" fontId="10" fillId="0" borderId="63" xfId="60" applyFont="1" applyBorder="1" applyAlignment="1">
      <alignment horizontal="center" vertical="distributed"/>
      <protection/>
    </xf>
    <xf numFmtId="0" fontId="10" fillId="0" borderId="19" xfId="60" applyFont="1" applyBorder="1" applyAlignment="1">
      <alignment horizontal="center" vertical="distributed"/>
      <protection/>
    </xf>
    <xf numFmtId="0" fontId="10" fillId="0" borderId="38" xfId="60" applyFont="1" applyBorder="1" applyAlignment="1">
      <alignment horizontal="center" vertical="distributed"/>
      <protection/>
    </xf>
    <xf numFmtId="0" fontId="10" fillId="0" borderId="70" xfId="60" applyFont="1" applyBorder="1" applyAlignment="1">
      <alignment horizontal="center" vertical="center" textRotation="255"/>
      <protection/>
    </xf>
    <xf numFmtId="0" fontId="10" fillId="0" borderId="71" xfId="60" applyFont="1" applyBorder="1" applyAlignment="1">
      <alignment horizontal="center" vertical="center" textRotation="255"/>
      <protection/>
    </xf>
    <xf numFmtId="0" fontId="10" fillId="0" borderId="63" xfId="60" applyFont="1" applyBorder="1" applyAlignment="1">
      <alignment horizontal="center" vertical="center"/>
      <protection/>
    </xf>
    <xf numFmtId="0" fontId="10" fillId="0" borderId="19" xfId="60" applyFont="1" applyBorder="1" applyAlignment="1">
      <alignment horizontal="center" vertical="center"/>
      <protection/>
    </xf>
    <xf numFmtId="0" fontId="10" fillId="0" borderId="38" xfId="60" applyFont="1" applyBorder="1" applyAlignment="1">
      <alignment horizontal="center" vertical="center"/>
      <protection/>
    </xf>
    <xf numFmtId="0" fontId="10" fillId="24" borderId="63" xfId="60" applyFont="1" applyFill="1" applyBorder="1" applyAlignment="1">
      <alignment horizontal="center" vertical="center"/>
      <protection/>
    </xf>
    <xf numFmtId="0" fontId="10" fillId="24" borderId="19" xfId="60" applyFont="1" applyFill="1" applyBorder="1" applyAlignment="1">
      <alignment horizontal="center" vertical="center"/>
      <protection/>
    </xf>
    <xf numFmtId="0" fontId="10" fillId="24" borderId="38" xfId="60" applyFont="1" applyFill="1" applyBorder="1" applyAlignment="1">
      <alignment horizontal="center" vertical="center"/>
      <protection/>
    </xf>
    <xf numFmtId="0" fontId="10" fillId="0" borderId="33" xfId="60" applyFont="1" applyBorder="1" applyAlignment="1">
      <alignment horizontal="center" vertical="distributed"/>
      <protection/>
    </xf>
    <xf numFmtId="0" fontId="10" fillId="0" borderId="16" xfId="60" applyFont="1" applyBorder="1" applyAlignment="1">
      <alignment horizontal="center" vertical="distributed"/>
      <protection/>
    </xf>
    <xf numFmtId="0" fontId="10" fillId="0" borderId="68" xfId="60" applyFont="1" applyBorder="1" applyAlignment="1">
      <alignment horizontal="center" vertical="center" textRotation="255"/>
      <protection/>
    </xf>
    <xf numFmtId="0" fontId="0" fillId="0" borderId="31" xfId="60" applyBorder="1">
      <alignment/>
      <protection/>
    </xf>
    <xf numFmtId="0" fontId="0" fillId="0" borderId="54" xfId="60" applyBorder="1">
      <alignment/>
      <protection/>
    </xf>
    <xf numFmtId="0" fontId="10" fillId="0" borderId="31" xfId="60" applyFont="1" applyBorder="1" applyAlignment="1">
      <alignment horizontal="center" vertical="distributed" textRotation="255"/>
      <protection/>
    </xf>
    <xf numFmtId="0" fontId="10" fillId="0" borderId="54" xfId="60" applyFont="1" applyBorder="1" applyAlignment="1">
      <alignment horizontal="center" vertical="distributed" textRotation="255"/>
      <protection/>
    </xf>
    <xf numFmtId="0" fontId="10" fillId="0" borderId="26" xfId="60" applyFont="1" applyBorder="1" applyAlignment="1">
      <alignment horizontal="center" vertical="distributed" textRotation="255"/>
      <protection/>
    </xf>
    <xf numFmtId="0" fontId="0" fillId="0" borderId="64" xfId="60" applyBorder="1" applyAlignment="1">
      <alignment horizontal="center" vertical="distributed"/>
      <protection/>
    </xf>
    <xf numFmtId="0" fontId="0" fillId="0" borderId="72" xfId="60" applyBorder="1" applyAlignment="1">
      <alignment horizontal="center" vertical="distributed"/>
      <protection/>
    </xf>
    <xf numFmtId="0" fontId="10" fillId="0" borderId="27" xfId="60" applyFont="1" applyBorder="1" applyAlignment="1">
      <alignment vertical="distributed" textRotation="255"/>
      <protection/>
    </xf>
    <xf numFmtId="0" fontId="0" fillId="0" borderId="31" xfId="60" applyBorder="1" applyAlignment="1">
      <alignment vertical="distributed"/>
      <protection/>
    </xf>
    <xf numFmtId="0" fontId="10" fillId="24" borderId="57" xfId="60" applyFont="1" applyFill="1" applyBorder="1" applyAlignment="1">
      <alignment horizontal="center" vertical="distributed" textRotation="255"/>
      <protection/>
    </xf>
    <xf numFmtId="0" fontId="0" fillId="24" borderId="59" xfId="60" applyFill="1" applyBorder="1">
      <alignment/>
      <protection/>
    </xf>
    <xf numFmtId="0" fontId="0" fillId="24" borderId="73" xfId="60" applyFill="1" applyBorder="1">
      <alignment/>
      <protection/>
    </xf>
    <xf numFmtId="0" fontId="10" fillId="0" borderId="28" xfId="60" applyFont="1" applyBorder="1" applyAlignment="1">
      <alignment horizontal="center" vertical="distributed" textRotation="255"/>
      <protection/>
    </xf>
    <xf numFmtId="0" fontId="0" fillId="0" borderId="56" xfId="60" applyBorder="1">
      <alignment/>
      <protection/>
    </xf>
    <xf numFmtId="0" fontId="0" fillId="0" borderId="74" xfId="60" applyBorder="1">
      <alignment/>
      <protection/>
    </xf>
    <xf numFmtId="0" fontId="10" fillId="0" borderId="75" xfId="60" applyFont="1" applyBorder="1" applyAlignment="1">
      <alignment horizontal="center" vertical="distributed" textRotation="255"/>
      <protection/>
    </xf>
    <xf numFmtId="0" fontId="10" fillId="0" borderId="76" xfId="60" applyFont="1" applyBorder="1" applyAlignment="1">
      <alignment horizontal="center" vertical="distributed" textRotation="255"/>
      <protection/>
    </xf>
    <xf numFmtId="0" fontId="10" fillId="0" borderId="77" xfId="60" applyFont="1" applyBorder="1" applyAlignment="1">
      <alignment horizontal="center" vertical="distributed" textRotation="255"/>
      <protection/>
    </xf>
    <xf numFmtId="0" fontId="0" fillId="0" borderId="64" xfId="60" applyBorder="1">
      <alignment/>
      <protection/>
    </xf>
    <xf numFmtId="0" fontId="0" fillId="0" borderId="72" xfId="60" applyBorder="1">
      <alignment/>
      <protection/>
    </xf>
    <xf numFmtId="0" fontId="10" fillId="0" borderId="25" xfId="60" applyFont="1" applyBorder="1" applyAlignment="1">
      <alignment horizontal="center" vertical="distributed" textRotation="255"/>
      <protection/>
    </xf>
    <xf numFmtId="0" fontId="0" fillId="0" borderId="55" xfId="60" applyBorder="1" applyAlignment="1">
      <alignment horizontal="center" vertical="distributed"/>
      <protection/>
    </xf>
    <xf numFmtId="0" fontId="0" fillId="0" borderId="78" xfId="60" applyBorder="1" applyAlignment="1">
      <alignment horizontal="center" vertical="distributed"/>
      <protection/>
    </xf>
    <xf numFmtId="0" fontId="10" fillId="24" borderId="27" xfId="60" applyFont="1" applyFill="1" applyBorder="1" applyAlignment="1">
      <alignment horizontal="center" vertical="distributed" textRotation="255"/>
      <protection/>
    </xf>
    <xf numFmtId="0" fontId="0" fillId="24" borderId="31" xfId="60" applyFill="1" applyBorder="1">
      <alignment/>
      <protection/>
    </xf>
    <xf numFmtId="0" fontId="0" fillId="24" borderId="54" xfId="60" applyFill="1" applyBorder="1">
      <alignment/>
      <protection/>
    </xf>
    <xf numFmtId="0" fontId="0" fillId="0" borderId="54" xfId="60" applyBorder="1" applyAlignment="1">
      <alignment vertical="distributed"/>
      <protection/>
    </xf>
    <xf numFmtId="0" fontId="0" fillId="0" borderId="31" xfId="60" applyBorder="1" applyAlignment="1">
      <alignment/>
      <protection/>
    </xf>
    <xf numFmtId="0" fontId="0" fillId="0" borderId="54" xfId="60" applyBorder="1" applyAlignment="1">
      <alignment/>
      <protection/>
    </xf>
    <xf numFmtId="0" fontId="10" fillId="0" borderId="79" xfId="60" applyFont="1" applyBorder="1" applyAlignment="1">
      <alignment horizontal="center" vertical="center"/>
      <protection/>
    </xf>
    <xf numFmtId="0" fontId="10" fillId="0" borderId="26" xfId="60" applyFont="1" applyBorder="1" applyAlignment="1">
      <alignment horizontal="center" vertical="center"/>
      <protection/>
    </xf>
    <xf numFmtId="0" fontId="10" fillId="0" borderId="80" xfId="60" applyFont="1" applyBorder="1" applyAlignment="1">
      <alignment horizontal="center" vertical="center"/>
      <protection/>
    </xf>
    <xf numFmtId="0" fontId="10" fillId="0" borderId="64" xfId="60" applyFont="1" applyBorder="1" applyAlignment="1">
      <alignment horizontal="center" vertical="center"/>
      <protection/>
    </xf>
    <xf numFmtId="0" fontId="10" fillId="0" borderId="81" xfId="60" applyFont="1" applyBorder="1" applyAlignment="1">
      <alignment horizontal="center" vertical="center"/>
      <protection/>
    </xf>
    <xf numFmtId="0" fontId="10" fillId="0" borderId="72" xfId="60" applyFont="1" applyBorder="1" applyAlignment="1">
      <alignment horizontal="center" vertical="center"/>
      <protection/>
    </xf>
    <xf numFmtId="0" fontId="0" fillId="0" borderId="76" xfId="60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コピー ～ 市町村 管轄 郡別☆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1</xdr:col>
      <xdr:colOff>161925</xdr:colOff>
      <xdr:row>2</xdr:row>
      <xdr:rowOff>85725</xdr:rowOff>
    </xdr:to>
    <xdr:pic>
      <xdr:nvPicPr>
        <xdr:cNvPr id="1" name="Picture 3" descr="BD1026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0</xdr:row>
      <xdr:rowOff>180975</xdr:rowOff>
    </xdr:from>
    <xdr:to>
      <xdr:col>5</xdr:col>
      <xdr:colOff>390525</xdr:colOff>
      <xdr:row>2</xdr:row>
      <xdr:rowOff>114300</xdr:rowOff>
    </xdr:to>
    <xdr:sp>
      <xdr:nvSpPr>
        <xdr:cNvPr id="2" name="WordArt 3"/>
        <xdr:cNvSpPr>
          <a:spLocks/>
        </xdr:cNvSpPr>
      </xdr:nvSpPr>
      <xdr:spPr>
        <a:xfrm>
          <a:off x="685800" y="180975"/>
          <a:ext cx="2676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1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青森県の保有車両数状況</a:t>
          </a:r>
          <a:r>
            <a:rPr lang="en-US" cap="none" sz="3600" b="0" i="1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(Ⅲ)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8.75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spans="3:7" ht="15" customHeight="1">
      <c r="C3" s="47"/>
      <c r="D3" s="47"/>
      <c r="E3" s="47"/>
      <c r="F3" s="47"/>
      <c r="G3" s="47"/>
    </row>
    <row r="4" spans="2:7" ht="15" customHeight="1">
      <c r="B4" s="2"/>
      <c r="C4" s="2"/>
      <c r="D4" s="2"/>
      <c r="E4" s="2"/>
      <c r="F4" s="2"/>
      <c r="G4" s="3"/>
    </row>
    <row r="5" spans="1:15" ht="15" customHeight="1">
      <c r="A5" s="4" t="s">
        <v>91</v>
      </c>
      <c r="B5" s="5"/>
      <c r="C5" s="6"/>
      <c r="D5" s="6"/>
      <c r="E5" s="6"/>
      <c r="M5" s="110" t="s">
        <v>3</v>
      </c>
      <c r="N5" s="111"/>
      <c r="O5" s="111"/>
    </row>
    <row r="6" spans="13:15" ht="15" customHeight="1" thickBot="1">
      <c r="M6" s="112" t="s">
        <v>175</v>
      </c>
      <c r="N6" s="113"/>
      <c r="O6" s="113"/>
    </row>
    <row r="7" spans="1:15" ht="48" customHeight="1">
      <c r="A7" s="104" t="s">
        <v>92</v>
      </c>
      <c r="B7" s="105"/>
      <c r="C7" s="106"/>
      <c r="D7" s="122" t="s">
        <v>93</v>
      </c>
      <c r="E7" s="101" t="s">
        <v>94</v>
      </c>
      <c r="F7" s="101" t="s">
        <v>95</v>
      </c>
      <c r="G7" s="101" t="s">
        <v>96</v>
      </c>
      <c r="H7" s="101" t="s">
        <v>97</v>
      </c>
      <c r="I7" s="117" t="s">
        <v>1</v>
      </c>
      <c r="J7" s="117" t="s">
        <v>5</v>
      </c>
      <c r="K7" s="101" t="s">
        <v>6</v>
      </c>
      <c r="L7" s="101" t="s">
        <v>7</v>
      </c>
      <c r="M7" s="101" t="s">
        <v>8</v>
      </c>
      <c r="N7" s="101" t="s">
        <v>9</v>
      </c>
      <c r="O7" s="114" t="s">
        <v>10</v>
      </c>
    </row>
    <row r="8" spans="1:15" ht="13.5" customHeight="1">
      <c r="A8" s="98" t="s">
        <v>11</v>
      </c>
      <c r="B8" s="97" t="s">
        <v>12</v>
      </c>
      <c r="C8" s="120" t="s">
        <v>13</v>
      </c>
      <c r="D8" s="123"/>
      <c r="E8" s="102"/>
      <c r="F8" s="102"/>
      <c r="G8" s="102"/>
      <c r="H8" s="102"/>
      <c r="I8" s="118"/>
      <c r="J8" s="118"/>
      <c r="K8" s="102"/>
      <c r="L8" s="102"/>
      <c r="M8" s="102"/>
      <c r="N8" s="102"/>
      <c r="O8" s="115"/>
    </row>
    <row r="9" spans="1:15" ht="13.5">
      <c r="A9" s="98"/>
      <c r="B9" s="97"/>
      <c r="C9" s="120"/>
      <c r="D9" s="123"/>
      <c r="E9" s="102"/>
      <c r="F9" s="102"/>
      <c r="G9" s="102"/>
      <c r="H9" s="102"/>
      <c r="I9" s="118"/>
      <c r="J9" s="118"/>
      <c r="K9" s="102"/>
      <c r="L9" s="102"/>
      <c r="M9" s="102"/>
      <c r="N9" s="102"/>
      <c r="O9" s="115"/>
    </row>
    <row r="10" spans="1:15" ht="18.75" customHeight="1" thickBot="1">
      <c r="A10" s="99"/>
      <c r="B10" s="100"/>
      <c r="C10" s="121"/>
      <c r="D10" s="124"/>
      <c r="E10" s="103"/>
      <c r="F10" s="103"/>
      <c r="G10" s="103"/>
      <c r="H10" s="103"/>
      <c r="I10" s="119"/>
      <c r="J10" s="119"/>
      <c r="K10" s="103"/>
      <c r="L10" s="103"/>
      <c r="M10" s="103"/>
      <c r="N10" s="103"/>
      <c r="O10" s="116"/>
    </row>
    <row r="11" spans="1:15" ht="21" customHeight="1">
      <c r="A11" s="107" t="s">
        <v>14</v>
      </c>
      <c r="B11" s="96" t="s">
        <v>15</v>
      </c>
      <c r="C11" s="7" t="s">
        <v>16</v>
      </c>
      <c r="D11" s="8">
        <v>4220</v>
      </c>
      <c r="E11" s="9">
        <v>2529</v>
      </c>
      <c r="F11" s="9">
        <v>526</v>
      </c>
      <c r="G11" s="9">
        <v>1118</v>
      </c>
      <c r="H11" s="9">
        <v>1105</v>
      </c>
      <c r="I11" s="9">
        <v>910</v>
      </c>
      <c r="J11" s="9">
        <v>565</v>
      </c>
      <c r="K11" s="9">
        <v>3682</v>
      </c>
      <c r="L11" s="9">
        <v>1668</v>
      </c>
      <c r="M11" s="9">
        <v>675</v>
      </c>
      <c r="N11" s="9">
        <v>2</v>
      </c>
      <c r="O11" s="73">
        <f aca="true" t="shared" si="0" ref="O11:O56">D11+E11+F11+G11+H11+I11+J11+K11+L11+M11</f>
        <v>16998</v>
      </c>
    </row>
    <row r="12" spans="1:15" ht="21" customHeight="1">
      <c r="A12" s="108"/>
      <c r="B12" s="97"/>
      <c r="C12" s="10" t="s">
        <v>17</v>
      </c>
      <c r="D12" s="11">
        <v>2006</v>
      </c>
      <c r="E12" s="12">
        <v>972</v>
      </c>
      <c r="F12" s="12">
        <v>190</v>
      </c>
      <c r="G12" s="12">
        <v>244</v>
      </c>
      <c r="H12" s="12">
        <v>235</v>
      </c>
      <c r="I12" s="12">
        <v>177</v>
      </c>
      <c r="J12" s="12">
        <v>98</v>
      </c>
      <c r="K12" s="12">
        <v>2029</v>
      </c>
      <c r="L12" s="12">
        <v>346</v>
      </c>
      <c r="M12" s="12">
        <v>85</v>
      </c>
      <c r="N12" s="12"/>
      <c r="O12" s="74">
        <f t="shared" si="0"/>
        <v>6382</v>
      </c>
    </row>
    <row r="13" spans="1:15" ht="21" customHeight="1">
      <c r="A13" s="108"/>
      <c r="B13" s="97"/>
      <c r="C13" s="10" t="s">
        <v>18</v>
      </c>
      <c r="D13" s="11">
        <f aca="true" t="shared" si="1" ref="D13:N13">SUM(D11:D12)</f>
        <v>6226</v>
      </c>
      <c r="E13" s="11">
        <f t="shared" si="1"/>
        <v>3501</v>
      </c>
      <c r="F13" s="11">
        <f t="shared" si="1"/>
        <v>716</v>
      </c>
      <c r="G13" s="11">
        <f t="shared" si="1"/>
        <v>1362</v>
      </c>
      <c r="H13" s="11">
        <f t="shared" si="1"/>
        <v>1340</v>
      </c>
      <c r="I13" s="11">
        <f t="shared" si="1"/>
        <v>1087</v>
      </c>
      <c r="J13" s="11">
        <f t="shared" si="1"/>
        <v>663</v>
      </c>
      <c r="K13" s="11">
        <f t="shared" si="1"/>
        <v>5711</v>
      </c>
      <c r="L13" s="11">
        <f t="shared" si="1"/>
        <v>2014</v>
      </c>
      <c r="M13" s="11">
        <f t="shared" si="1"/>
        <v>760</v>
      </c>
      <c r="N13" s="11">
        <f t="shared" si="1"/>
        <v>2</v>
      </c>
      <c r="O13" s="74">
        <f t="shared" si="0"/>
        <v>23380</v>
      </c>
    </row>
    <row r="14" spans="1:15" ht="21" customHeight="1">
      <c r="A14" s="108"/>
      <c r="B14" s="97" t="s">
        <v>19</v>
      </c>
      <c r="C14" s="10" t="s">
        <v>16</v>
      </c>
      <c r="D14" s="11">
        <v>9220</v>
      </c>
      <c r="E14" s="12">
        <v>6997</v>
      </c>
      <c r="F14" s="12">
        <v>1389</v>
      </c>
      <c r="G14" s="12">
        <v>2194</v>
      </c>
      <c r="H14" s="12">
        <v>1742</v>
      </c>
      <c r="I14" s="12">
        <v>1877</v>
      </c>
      <c r="J14" s="12">
        <v>1330</v>
      </c>
      <c r="K14" s="12">
        <v>8601</v>
      </c>
      <c r="L14" s="12">
        <v>3337</v>
      </c>
      <c r="M14" s="12">
        <v>1217</v>
      </c>
      <c r="N14" s="12">
        <v>12</v>
      </c>
      <c r="O14" s="74">
        <f t="shared" si="0"/>
        <v>37904</v>
      </c>
    </row>
    <row r="15" spans="1:15" ht="21" customHeight="1">
      <c r="A15" s="108"/>
      <c r="B15" s="97"/>
      <c r="C15" s="10" t="s">
        <v>17</v>
      </c>
      <c r="D15" s="11">
        <v>163</v>
      </c>
      <c r="E15" s="12">
        <v>127</v>
      </c>
      <c r="F15" s="12">
        <v>8</v>
      </c>
      <c r="G15" s="12">
        <v>10</v>
      </c>
      <c r="H15" s="12">
        <v>26</v>
      </c>
      <c r="I15" s="12">
        <v>10</v>
      </c>
      <c r="J15" s="12">
        <v>6</v>
      </c>
      <c r="K15" s="12">
        <v>136</v>
      </c>
      <c r="L15" s="12">
        <v>27</v>
      </c>
      <c r="M15" s="12">
        <v>3</v>
      </c>
      <c r="N15" s="12"/>
      <c r="O15" s="74">
        <f t="shared" si="0"/>
        <v>516</v>
      </c>
    </row>
    <row r="16" spans="1:15" ht="21" customHeight="1">
      <c r="A16" s="108"/>
      <c r="B16" s="97"/>
      <c r="C16" s="10" t="s">
        <v>18</v>
      </c>
      <c r="D16" s="11">
        <f aca="true" t="shared" si="2" ref="D16:N16">SUM(D14:D15)</f>
        <v>9383</v>
      </c>
      <c r="E16" s="11">
        <f t="shared" si="2"/>
        <v>7124</v>
      </c>
      <c r="F16" s="11">
        <f t="shared" si="2"/>
        <v>1397</v>
      </c>
      <c r="G16" s="11">
        <f t="shared" si="2"/>
        <v>2204</v>
      </c>
      <c r="H16" s="11">
        <f t="shared" si="2"/>
        <v>1768</v>
      </c>
      <c r="I16" s="11">
        <f t="shared" si="2"/>
        <v>1887</v>
      </c>
      <c r="J16" s="11">
        <f t="shared" si="2"/>
        <v>1336</v>
      </c>
      <c r="K16" s="11">
        <f t="shared" si="2"/>
        <v>8737</v>
      </c>
      <c r="L16" s="11">
        <f t="shared" si="2"/>
        <v>3364</v>
      </c>
      <c r="M16" s="11">
        <f t="shared" si="2"/>
        <v>1220</v>
      </c>
      <c r="N16" s="11">
        <f t="shared" si="2"/>
        <v>12</v>
      </c>
      <c r="O16" s="74">
        <f t="shared" si="0"/>
        <v>38420</v>
      </c>
    </row>
    <row r="17" spans="1:15" ht="21" customHeight="1">
      <c r="A17" s="108"/>
      <c r="B17" s="97" t="s">
        <v>20</v>
      </c>
      <c r="C17" s="10" t="s">
        <v>16</v>
      </c>
      <c r="D17" s="11">
        <v>14</v>
      </c>
      <c r="E17" s="12">
        <v>61</v>
      </c>
      <c r="F17" s="12">
        <v>3</v>
      </c>
      <c r="G17" s="12">
        <v>7</v>
      </c>
      <c r="H17" s="12">
        <v>8</v>
      </c>
      <c r="I17" s="12">
        <v>2</v>
      </c>
      <c r="J17" s="12">
        <v>2</v>
      </c>
      <c r="K17" s="12">
        <v>17</v>
      </c>
      <c r="L17" s="12">
        <v>14</v>
      </c>
      <c r="M17" s="12">
        <v>2</v>
      </c>
      <c r="N17" s="12"/>
      <c r="O17" s="74">
        <f t="shared" si="0"/>
        <v>130</v>
      </c>
    </row>
    <row r="18" spans="1:15" ht="21" customHeight="1">
      <c r="A18" s="108"/>
      <c r="B18" s="97"/>
      <c r="C18" s="10" t="s">
        <v>17</v>
      </c>
      <c r="D18" s="11">
        <v>117</v>
      </c>
      <c r="E18" s="12">
        <v>44</v>
      </c>
      <c r="F18" s="12">
        <v>12</v>
      </c>
      <c r="G18" s="12">
        <v>10</v>
      </c>
      <c r="H18" s="12">
        <v>5</v>
      </c>
      <c r="I18" s="12">
        <v>8</v>
      </c>
      <c r="J18" s="12"/>
      <c r="K18" s="12">
        <v>359</v>
      </c>
      <c r="L18" s="12">
        <v>44</v>
      </c>
      <c r="M18" s="12">
        <v>2</v>
      </c>
      <c r="N18" s="12"/>
      <c r="O18" s="74">
        <f t="shared" si="0"/>
        <v>601</v>
      </c>
    </row>
    <row r="19" spans="1:15" ht="21" customHeight="1">
      <c r="A19" s="108"/>
      <c r="B19" s="97"/>
      <c r="C19" s="10" t="s">
        <v>18</v>
      </c>
      <c r="D19" s="11">
        <f aca="true" t="shared" si="3" ref="D19:N19">SUM(D17:D18)</f>
        <v>131</v>
      </c>
      <c r="E19" s="11">
        <f t="shared" si="3"/>
        <v>105</v>
      </c>
      <c r="F19" s="11">
        <f t="shared" si="3"/>
        <v>15</v>
      </c>
      <c r="G19" s="11">
        <f t="shared" si="3"/>
        <v>17</v>
      </c>
      <c r="H19" s="11">
        <f t="shared" si="3"/>
        <v>13</v>
      </c>
      <c r="I19" s="11">
        <f t="shared" si="3"/>
        <v>10</v>
      </c>
      <c r="J19" s="11">
        <f t="shared" si="3"/>
        <v>2</v>
      </c>
      <c r="K19" s="11">
        <f t="shared" si="3"/>
        <v>376</v>
      </c>
      <c r="L19" s="11">
        <f t="shared" si="3"/>
        <v>58</v>
      </c>
      <c r="M19" s="11">
        <f t="shared" si="3"/>
        <v>4</v>
      </c>
      <c r="N19" s="11">
        <f t="shared" si="3"/>
        <v>0</v>
      </c>
      <c r="O19" s="74">
        <f t="shared" si="0"/>
        <v>731</v>
      </c>
    </row>
    <row r="20" spans="1:15" ht="21" customHeight="1">
      <c r="A20" s="108"/>
      <c r="B20" s="97" t="s">
        <v>21</v>
      </c>
      <c r="C20" s="10" t="s">
        <v>16</v>
      </c>
      <c r="D20" s="11">
        <f aca="true" t="shared" si="4" ref="D20:N20">SUM(D11,D14,D17)</f>
        <v>13454</v>
      </c>
      <c r="E20" s="11">
        <f t="shared" si="4"/>
        <v>9587</v>
      </c>
      <c r="F20" s="11">
        <f t="shared" si="4"/>
        <v>1918</v>
      </c>
      <c r="G20" s="11">
        <f t="shared" si="4"/>
        <v>3319</v>
      </c>
      <c r="H20" s="11">
        <f t="shared" si="4"/>
        <v>2855</v>
      </c>
      <c r="I20" s="11">
        <f t="shared" si="4"/>
        <v>2789</v>
      </c>
      <c r="J20" s="11">
        <f t="shared" si="4"/>
        <v>1897</v>
      </c>
      <c r="K20" s="11">
        <f t="shared" si="4"/>
        <v>12300</v>
      </c>
      <c r="L20" s="11">
        <f t="shared" si="4"/>
        <v>5019</v>
      </c>
      <c r="M20" s="11">
        <f t="shared" si="4"/>
        <v>1894</v>
      </c>
      <c r="N20" s="11">
        <f t="shared" si="4"/>
        <v>14</v>
      </c>
      <c r="O20" s="74">
        <f t="shared" si="0"/>
        <v>55032</v>
      </c>
    </row>
    <row r="21" spans="1:15" ht="21" customHeight="1">
      <c r="A21" s="108"/>
      <c r="B21" s="97"/>
      <c r="C21" s="10" t="s">
        <v>17</v>
      </c>
      <c r="D21" s="11">
        <f aca="true" t="shared" si="5" ref="D21:N21">SUM(D12,D15,D18)</f>
        <v>2286</v>
      </c>
      <c r="E21" s="11">
        <f t="shared" si="5"/>
        <v>1143</v>
      </c>
      <c r="F21" s="11">
        <f t="shared" si="5"/>
        <v>210</v>
      </c>
      <c r="G21" s="11">
        <f t="shared" si="5"/>
        <v>264</v>
      </c>
      <c r="H21" s="11">
        <f t="shared" si="5"/>
        <v>266</v>
      </c>
      <c r="I21" s="11">
        <f t="shared" si="5"/>
        <v>195</v>
      </c>
      <c r="J21" s="11">
        <f t="shared" si="5"/>
        <v>104</v>
      </c>
      <c r="K21" s="11">
        <f t="shared" si="5"/>
        <v>2524</v>
      </c>
      <c r="L21" s="11">
        <f t="shared" si="5"/>
        <v>417</v>
      </c>
      <c r="M21" s="11">
        <f t="shared" si="5"/>
        <v>90</v>
      </c>
      <c r="N21" s="11">
        <f t="shared" si="5"/>
        <v>0</v>
      </c>
      <c r="O21" s="74">
        <f t="shared" si="0"/>
        <v>7499</v>
      </c>
    </row>
    <row r="22" spans="1:15" ht="21" customHeight="1" thickBot="1">
      <c r="A22" s="109"/>
      <c r="B22" s="100"/>
      <c r="C22" s="13" t="s">
        <v>18</v>
      </c>
      <c r="D22" s="14">
        <f aca="true" t="shared" si="6" ref="D22:N22">D13+D16+D19</f>
        <v>15740</v>
      </c>
      <c r="E22" s="14">
        <f t="shared" si="6"/>
        <v>10730</v>
      </c>
      <c r="F22" s="14">
        <f t="shared" si="6"/>
        <v>2128</v>
      </c>
      <c r="G22" s="14">
        <f t="shared" si="6"/>
        <v>3583</v>
      </c>
      <c r="H22" s="14">
        <f t="shared" si="6"/>
        <v>3121</v>
      </c>
      <c r="I22" s="14">
        <f t="shared" si="6"/>
        <v>2984</v>
      </c>
      <c r="J22" s="14">
        <f t="shared" si="6"/>
        <v>2001</v>
      </c>
      <c r="K22" s="14">
        <f t="shared" si="6"/>
        <v>14824</v>
      </c>
      <c r="L22" s="14">
        <f t="shared" si="6"/>
        <v>5436</v>
      </c>
      <c r="M22" s="14">
        <f t="shared" si="6"/>
        <v>1984</v>
      </c>
      <c r="N22" s="14">
        <f t="shared" si="6"/>
        <v>14</v>
      </c>
      <c r="O22" s="75">
        <f t="shared" si="0"/>
        <v>62531</v>
      </c>
    </row>
    <row r="23" spans="1:15" ht="21" customHeight="1">
      <c r="A23" s="107" t="s">
        <v>22</v>
      </c>
      <c r="B23" s="96" t="s">
        <v>15</v>
      </c>
      <c r="C23" s="7" t="s">
        <v>16</v>
      </c>
      <c r="D23" s="8">
        <v>67</v>
      </c>
      <c r="E23" s="9">
        <v>34</v>
      </c>
      <c r="F23" s="9">
        <v>5</v>
      </c>
      <c r="G23" s="9">
        <v>12</v>
      </c>
      <c r="H23" s="9">
        <v>25</v>
      </c>
      <c r="I23" s="9">
        <v>28</v>
      </c>
      <c r="J23" s="9">
        <v>10</v>
      </c>
      <c r="K23" s="9">
        <v>73</v>
      </c>
      <c r="L23" s="9">
        <v>13</v>
      </c>
      <c r="M23" s="9">
        <v>16</v>
      </c>
      <c r="N23" s="9">
        <v>1</v>
      </c>
      <c r="O23" s="73">
        <f t="shared" si="0"/>
        <v>283</v>
      </c>
    </row>
    <row r="24" spans="1:15" ht="21" customHeight="1">
      <c r="A24" s="108"/>
      <c r="B24" s="97"/>
      <c r="C24" s="10" t="s">
        <v>17</v>
      </c>
      <c r="D24" s="11">
        <v>288</v>
      </c>
      <c r="E24" s="12">
        <v>133</v>
      </c>
      <c r="F24" s="12">
        <v>33</v>
      </c>
      <c r="G24" s="12">
        <v>75</v>
      </c>
      <c r="H24" s="12">
        <v>91</v>
      </c>
      <c r="I24" s="12">
        <v>8</v>
      </c>
      <c r="J24" s="12"/>
      <c r="K24" s="12">
        <v>285</v>
      </c>
      <c r="L24" s="12">
        <v>95</v>
      </c>
      <c r="M24" s="12">
        <v>10</v>
      </c>
      <c r="N24" s="12"/>
      <c r="O24" s="74">
        <f t="shared" si="0"/>
        <v>1018</v>
      </c>
    </row>
    <row r="25" spans="1:15" ht="21" customHeight="1">
      <c r="A25" s="108"/>
      <c r="B25" s="97"/>
      <c r="C25" s="10" t="s">
        <v>18</v>
      </c>
      <c r="D25" s="11">
        <f aca="true" t="shared" si="7" ref="D25:N25">SUM(D23:D24)</f>
        <v>355</v>
      </c>
      <c r="E25" s="11">
        <f t="shared" si="7"/>
        <v>167</v>
      </c>
      <c r="F25" s="11">
        <f t="shared" si="7"/>
        <v>38</v>
      </c>
      <c r="G25" s="11">
        <f t="shared" si="7"/>
        <v>87</v>
      </c>
      <c r="H25" s="11">
        <f t="shared" si="7"/>
        <v>116</v>
      </c>
      <c r="I25" s="11">
        <f t="shared" si="7"/>
        <v>36</v>
      </c>
      <c r="J25" s="11">
        <f t="shared" si="7"/>
        <v>10</v>
      </c>
      <c r="K25" s="11">
        <f t="shared" si="7"/>
        <v>358</v>
      </c>
      <c r="L25" s="11">
        <f t="shared" si="7"/>
        <v>108</v>
      </c>
      <c r="M25" s="11">
        <f t="shared" si="7"/>
        <v>26</v>
      </c>
      <c r="N25" s="11">
        <f t="shared" si="7"/>
        <v>1</v>
      </c>
      <c r="O25" s="74">
        <f t="shared" si="0"/>
        <v>1301</v>
      </c>
    </row>
    <row r="26" spans="1:15" ht="21" customHeight="1">
      <c r="A26" s="108"/>
      <c r="B26" s="97" t="s">
        <v>19</v>
      </c>
      <c r="C26" s="10" t="s">
        <v>16</v>
      </c>
      <c r="D26" s="11">
        <v>283</v>
      </c>
      <c r="E26" s="12">
        <v>239</v>
      </c>
      <c r="F26" s="12">
        <v>38</v>
      </c>
      <c r="G26" s="12">
        <v>91</v>
      </c>
      <c r="H26" s="12">
        <v>100</v>
      </c>
      <c r="I26" s="12">
        <v>62</v>
      </c>
      <c r="J26" s="12">
        <v>37</v>
      </c>
      <c r="K26" s="12">
        <v>317</v>
      </c>
      <c r="L26" s="12">
        <v>96</v>
      </c>
      <c r="M26" s="12">
        <v>98</v>
      </c>
      <c r="N26" s="12"/>
      <c r="O26" s="74">
        <f t="shared" si="0"/>
        <v>1361</v>
      </c>
    </row>
    <row r="27" spans="1:15" ht="21" customHeight="1">
      <c r="A27" s="108"/>
      <c r="B27" s="97"/>
      <c r="C27" s="10" t="s">
        <v>17</v>
      </c>
      <c r="D27" s="11">
        <v>47</v>
      </c>
      <c r="E27" s="12">
        <v>53</v>
      </c>
      <c r="F27" s="12">
        <v>19</v>
      </c>
      <c r="G27" s="12">
        <v>28</v>
      </c>
      <c r="H27" s="12">
        <v>31</v>
      </c>
      <c r="I27" s="12"/>
      <c r="J27" s="12"/>
      <c r="K27" s="12">
        <v>26</v>
      </c>
      <c r="L27" s="12">
        <v>6</v>
      </c>
      <c r="M27" s="12">
        <v>4</v>
      </c>
      <c r="N27" s="12"/>
      <c r="O27" s="74">
        <f t="shared" si="0"/>
        <v>214</v>
      </c>
    </row>
    <row r="28" spans="1:15" ht="21" customHeight="1">
      <c r="A28" s="108"/>
      <c r="B28" s="97"/>
      <c r="C28" s="10" t="s">
        <v>18</v>
      </c>
      <c r="D28" s="11">
        <f aca="true" t="shared" si="8" ref="D28:N28">SUM(D26:D27)</f>
        <v>330</v>
      </c>
      <c r="E28" s="11">
        <f t="shared" si="8"/>
        <v>292</v>
      </c>
      <c r="F28" s="11">
        <f t="shared" si="8"/>
        <v>57</v>
      </c>
      <c r="G28" s="11">
        <f t="shared" si="8"/>
        <v>119</v>
      </c>
      <c r="H28" s="11">
        <f t="shared" si="8"/>
        <v>131</v>
      </c>
      <c r="I28" s="11">
        <f t="shared" si="8"/>
        <v>62</v>
      </c>
      <c r="J28" s="11">
        <f t="shared" si="8"/>
        <v>37</v>
      </c>
      <c r="K28" s="11">
        <f t="shared" si="8"/>
        <v>343</v>
      </c>
      <c r="L28" s="11">
        <f t="shared" si="8"/>
        <v>102</v>
      </c>
      <c r="M28" s="11">
        <f t="shared" si="8"/>
        <v>102</v>
      </c>
      <c r="N28" s="11">
        <f t="shared" si="8"/>
        <v>0</v>
      </c>
      <c r="O28" s="74">
        <f t="shared" si="0"/>
        <v>1575</v>
      </c>
    </row>
    <row r="29" spans="1:15" ht="21" customHeight="1">
      <c r="A29" s="108"/>
      <c r="B29" s="97" t="s">
        <v>21</v>
      </c>
      <c r="C29" s="10" t="s">
        <v>16</v>
      </c>
      <c r="D29" s="11">
        <f aca="true" t="shared" si="9" ref="D29:N29">SUM(D23,D26)</f>
        <v>350</v>
      </c>
      <c r="E29" s="11">
        <f t="shared" si="9"/>
        <v>273</v>
      </c>
      <c r="F29" s="11">
        <f t="shared" si="9"/>
        <v>43</v>
      </c>
      <c r="G29" s="11">
        <f t="shared" si="9"/>
        <v>103</v>
      </c>
      <c r="H29" s="11">
        <f t="shared" si="9"/>
        <v>125</v>
      </c>
      <c r="I29" s="11">
        <f t="shared" si="9"/>
        <v>90</v>
      </c>
      <c r="J29" s="11">
        <f t="shared" si="9"/>
        <v>47</v>
      </c>
      <c r="K29" s="11">
        <f t="shared" si="9"/>
        <v>390</v>
      </c>
      <c r="L29" s="11">
        <f t="shared" si="9"/>
        <v>109</v>
      </c>
      <c r="M29" s="11">
        <f t="shared" si="9"/>
        <v>114</v>
      </c>
      <c r="N29" s="11">
        <f t="shared" si="9"/>
        <v>1</v>
      </c>
      <c r="O29" s="74">
        <f t="shared" si="0"/>
        <v>1644</v>
      </c>
    </row>
    <row r="30" spans="1:15" ht="21" customHeight="1">
      <c r="A30" s="108"/>
      <c r="B30" s="97"/>
      <c r="C30" s="10" t="s">
        <v>17</v>
      </c>
      <c r="D30" s="11">
        <f aca="true" t="shared" si="10" ref="D30:N30">SUM(D24,D27)</f>
        <v>335</v>
      </c>
      <c r="E30" s="11">
        <f t="shared" si="10"/>
        <v>186</v>
      </c>
      <c r="F30" s="11">
        <f t="shared" si="10"/>
        <v>52</v>
      </c>
      <c r="G30" s="11">
        <f t="shared" si="10"/>
        <v>103</v>
      </c>
      <c r="H30" s="11">
        <f t="shared" si="10"/>
        <v>122</v>
      </c>
      <c r="I30" s="11">
        <f t="shared" si="10"/>
        <v>8</v>
      </c>
      <c r="J30" s="11">
        <f t="shared" si="10"/>
        <v>0</v>
      </c>
      <c r="K30" s="11">
        <f t="shared" si="10"/>
        <v>311</v>
      </c>
      <c r="L30" s="11">
        <f t="shared" si="10"/>
        <v>101</v>
      </c>
      <c r="M30" s="11">
        <f t="shared" si="10"/>
        <v>14</v>
      </c>
      <c r="N30" s="11">
        <f t="shared" si="10"/>
        <v>0</v>
      </c>
      <c r="O30" s="74">
        <f t="shared" si="0"/>
        <v>1232</v>
      </c>
    </row>
    <row r="31" spans="1:15" ht="21" customHeight="1" thickBot="1">
      <c r="A31" s="109"/>
      <c r="B31" s="100"/>
      <c r="C31" s="13" t="s">
        <v>18</v>
      </c>
      <c r="D31" s="14">
        <f aca="true" t="shared" si="11" ref="D31:N31">SUM(D29:D30)</f>
        <v>685</v>
      </c>
      <c r="E31" s="14">
        <f t="shared" si="11"/>
        <v>459</v>
      </c>
      <c r="F31" s="14">
        <f t="shared" si="11"/>
        <v>95</v>
      </c>
      <c r="G31" s="14">
        <f t="shared" si="11"/>
        <v>206</v>
      </c>
      <c r="H31" s="14">
        <f t="shared" si="11"/>
        <v>247</v>
      </c>
      <c r="I31" s="14">
        <f t="shared" si="11"/>
        <v>98</v>
      </c>
      <c r="J31" s="14">
        <f t="shared" si="11"/>
        <v>47</v>
      </c>
      <c r="K31" s="14">
        <f t="shared" si="11"/>
        <v>701</v>
      </c>
      <c r="L31" s="14">
        <f t="shared" si="11"/>
        <v>210</v>
      </c>
      <c r="M31" s="14">
        <f t="shared" si="11"/>
        <v>128</v>
      </c>
      <c r="N31" s="14">
        <f t="shared" si="11"/>
        <v>1</v>
      </c>
      <c r="O31" s="75">
        <f t="shared" si="0"/>
        <v>2876</v>
      </c>
    </row>
    <row r="32" spans="1:15" ht="21" customHeight="1">
      <c r="A32" s="107" t="s">
        <v>23</v>
      </c>
      <c r="B32" s="96" t="s">
        <v>15</v>
      </c>
      <c r="C32" s="7" t="s">
        <v>16</v>
      </c>
      <c r="D32" s="8">
        <v>32832</v>
      </c>
      <c r="E32" s="9">
        <v>19408</v>
      </c>
      <c r="F32" s="9">
        <v>3648</v>
      </c>
      <c r="G32" s="9">
        <v>6330</v>
      </c>
      <c r="H32" s="9">
        <v>7045</v>
      </c>
      <c r="I32" s="9">
        <v>3939</v>
      </c>
      <c r="J32" s="9">
        <v>3238</v>
      </c>
      <c r="K32" s="9">
        <v>28855</v>
      </c>
      <c r="L32" s="9">
        <v>8063</v>
      </c>
      <c r="M32" s="9">
        <v>8257</v>
      </c>
      <c r="N32" s="9">
        <v>2027</v>
      </c>
      <c r="O32" s="73">
        <f t="shared" si="0"/>
        <v>121615</v>
      </c>
    </row>
    <row r="33" spans="1:15" ht="21" customHeight="1">
      <c r="A33" s="108"/>
      <c r="B33" s="97"/>
      <c r="C33" s="10" t="s">
        <v>17</v>
      </c>
      <c r="D33" s="11">
        <v>114</v>
      </c>
      <c r="E33" s="12">
        <v>46</v>
      </c>
      <c r="F33" s="12">
        <v>4</v>
      </c>
      <c r="G33" s="12">
        <v>13</v>
      </c>
      <c r="H33" s="12">
        <v>28</v>
      </c>
      <c r="I33" s="12">
        <v>1</v>
      </c>
      <c r="J33" s="12">
        <v>8</v>
      </c>
      <c r="K33" s="12">
        <v>24</v>
      </c>
      <c r="L33" s="12">
        <v>5</v>
      </c>
      <c r="M33" s="12">
        <v>12</v>
      </c>
      <c r="N33" s="12"/>
      <c r="O33" s="74">
        <f t="shared" si="0"/>
        <v>255</v>
      </c>
    </row>
    <row r="34" spans="1:15" ht="21" customHeight="1">
      <c r="A34" s="108"/>
      <c r="B34" s="97"/>
      <c r="C34" s="10" t="s">
        <v>18</v>
      </c>
      <c r="D34" s="11">
        <f aca="true" t="shared" si="12" ref="D34:N34">SUM(D32:D33)</f>
        <v>32946</v>
      </c>
      <c r="E34" s="11">
        <f t="shared" si="12"/>
        <v>19454</v>
      </c>
      <c r="F34" s="11">
        <f t="shared" si="12"/>
        <v>3652</v>
      </c>
      <c r="G34" s="11">
        <f t="shared" si="12"/>
        <v>6343</v>
      </c>
      <c r="H34" s="11">
        <f t="shared" si="12"/>
        <v>7073</v>
      </c>
      <c r="I34" s="11">
        <f t="shared" si="12"/>
        <v>3940</v>
      </c>
      <c r="J34" s="11">
        <f t="shared" si="12"/>
        <v>3246</v>
      </c>
      <c r="K34" s="11">
        <f t="shared" si="12"/>
        <v>28879</v>
      </c>
      <c r="L34" s="11">
        <f t="shared" si="12"/>
        <v>8068</v>
      </c>
      <c r="M34" s="11">
        <f t="shared" si="12"/>
        <v>8269</v>
      </c>
      <c r="N34" s="11">
        <f t="shared" si="12"/>
        <v>2027</v>
      </c>
      <c r="O34" s="74">
        <f t="shared" si="0"/>
        <v>121870</v>
      </c>
    </row>
    <row r="35" spans="1:15" ht="21" customHeight="1">
      <c r="A35" s="108"/>
      <c r="B35" s="97" t="s">
        <v>19</v>
      </c>
      <c r="C35" s="10" t="s">
        <v>16</v>
      </c>
      <c r="D35" s="11">
        <v>53882</v>
      </c>
      <c r="E35" s="12">
        <v>32074</v>
      </c>
      <c r="F35" s="12">
        <v>6147</v>
      </c>
      <c r="G35" s="12">
        <v>10297</v>
      </c>
      <c r="H35" s="12">
        <v>11714</v>
      </c>
      <c r="I35" s="12">
        <v>6142</v>
      </c>
      <c r="J35" s="12">
        <v>5499</v>
      </c>
      <c r="K35" s="12">
        <v>49424</v>
      </c>
      <c r="L35" s="12">
        <v>14598</v>
      </c>
      <c r="M35" s="12">
        <v>11251</v>
      </c>
      <c r="N35" s="12">
        <v>2371</v>
      </c>
      <c r="O35" s="74">
        <f t="shared" si="0"/>
        <v>201028</v>
      </c>
    </row>
    <row r="36" spans="1:15" ht="21" customHeight="1">
      <c r="A36" s="108"/>
      <c r="B36" s="97"/>
      <c r="C36" s="10" t="s">
        <v>17</v>
      </c>
      <c r="D36" s="11">
        <v>903</v>
      </c>
      <c r="E36" s="12">
        <v>521</v>
      </c>
      <c r="F36" s="12">
        <v>51</v>
      </c>
      <c r="G36" s="12">
        <v>98</v>
      </c>
      <c r="H36" s="12">
        <v>98</v>
      </c>
      <c r="I36" s="12">
        <v>24</v>
      </c>
      <c r="J36" s="12">
        <v>24</v>
      </c>
      <c r="K36" s="12">
        <v>478</v>
      </c>
      <c r="L36" s="12">
        <v>85</v>
      </c>
      <c r="M36" s="12">
        <v>107</v>
      </c>
      <c r="N36" s="12"/>
      <c r="O36" s="74">
        <f t="shared" si="0"/>
        <v>2389</v>
      </c>
    </row>
    <row r="37" spans="1:15" ht="21" customHeight="1">
      <c r="A37" s="108"/>
      <c r="B37" s="97"/>
      <c r="C37" s="10" t="s">
        <v>18</v>
      </c>
      <c r="D37" s="11">
        <f aca="true" t="shared" si="13" ref="D37:N37">SUM(D35:D36)</f>
        <v>54785</v>
      </c>
      <c r="E37" s="11">
        <f t="shared" si="13"/>
        <v>32595</v>
      </c>
      <c r="F37" s="11">
        <f t="shared" si="13"/>
        <v>6198</v>
      </c>
      <c r="G37" s="11">
        <f t="shared" si="13"/>
        <v>10395</v>
      </c>
      <c r="H37" s="11">
        <f t="shared" si="13"/>
        <v>11812</v>
      </c>
      <c r="I37" s="11">
        <f t="shared" si="13"/>
        <v>6166</v>
      </c>
      <c r="J37" s="11">
        <f t="shared" si="13"/>
        <v>5523</v>
      </c>
      <c r="K37" s="11">
        <f t="shared" si="13"/>
        <v>49902</v>
      </c>
      <c r="L37" s="11">
        <f t="shared" si="13"/>
        <v>14683</v>
      </c>
      <c r="M37" s="11">
        <f t="shared" si="13"/>
        <v>11358</v>
      </c>
      <c r="N37" s="11">
        <f t="shared" si="13"/>
        <v>2371</v>
      </c>
      <c r="O37" s="74">
        <f t="shared" si="0"/>
        <v>203417</v>
      </c>
    </row>
    <row r="38" spans="1:15" ht="21" customHeight="1">
      <c r="A38" s="108"/>
      <c r="B38" s="97" t="s">
        <v>21</v>
      </c>
      <c r="C38" s="10" t="s">
        <v>16</v>
      </c>
      <c r="D38" s="11">
        <f aca="true" t="shared" si="14" ref="D38:N38">D35+D32</f>
        <v>86714</v>
      </c>
      <c r="E38" s="11">
        <f t="shared" si="14"/>
        <v>51482</v>
      </c>
      <c r="F38" s="11">
        <f t="shared" si="14"/>
        <v>9795</v>
      </c>
      <c r="G38" s="11">
        <f t="shared" si="14"/>
        <v>16627</v>
      </c>
      <c r="H38" s="11">
        <f t="shared" si="14"/>
        <v>18759</v>
      </c>
      <c r="I38" s="11">
        <f t="shared" si="14"/>
        <v>10081</v>
      </c>
      <c r="J38" s="11">
        <f t="shared" si="14"/>
        <v>8737</v>
      </c>
      <c r="K38" s="11">
        <f t="shared" si="14"/>
        <v>78279</v>
      </c>
      <c r="L38" s="11">
        <f t="shared" si="14"/>
        <v>22661</v>
      </c>
      <c r="M38" s="11">
        <f t="shared" si="14"/>
        <v>19508</v>
      </c>
      <c r="N38" s="11">
        <f t="shared" si="14"/>
        <v>4398</v>
      </c>
      <c r="O38" s="74">
        <f t="shared" si="0"/>
        <v>322643</v>
      </c>
    </row>
    <row r="39" spans="1:15" ht="21" customHeight="1">
      <c r="A39" s="108"/>
      <c r="B39" s="97"/>
      <c r="C39" s="10" t="s">
        <v>17</v>
      </c>
      <c r="D39" s="11">
        <f aca="true" t="shared" si="15" ref="D39:N39">D36+D33</f>
        <v>1017</v>
      </c>
      <c r="E39" s="11">
        <f t="shared" si="15"/>
        <v>567</v>
      </c>
      <c r="F39" s="11">
        <f t="shared" si="15"/>
        <v>55</v>
      </c>
      <c r="G39" s="11">
        <f t="shared" si="15"/>
        <v>111</v>
      </c>
      <c r="H39" s="11">
        <f t="shared" si="15"/>
        <v>126</v>
      </c>
      <c r="I39" s="11">
        <f t="shared" si="15"/>
        <v>25</v>
      </c>
      <c r="J39" s="11">
        <f t="shared" si="15"/>
        <v>32</v>
      </c>
      <c r="K39" s="11">
        <f t="shared" si="15"/>
        <v>502</v>
      </c>
      <c r="L39" s="11">
        <f t="shared" si="15"/>
        <v>90</v>
      </c>
      <c r="M39" s="11">
        <f t="shared" si="15"/>
        <v>119</v>
      </c>
      <c r="N39" s="11">
        <f t="shared" si="15"/>
        <v>0</v>
      </c>
      <c r="O39" s="74">
        <f t="shared" si="0"/>
        <v>2644</v>
      </c>
    </row>
    <row r="40" spans="1:15" ht="21" customHeight="1" thickBot="1">
      <c r="A40" s="109"/>
      <c r="B40" s="100"/>
      <c r="C40" s="13" t="s">
        <v>18</v>
      </c>
      <c r="D40" s="14">
        <f aca="true" t="shared" si="16" ref="D40:N40">SUM(D38:D39)</f>
        <v>87731</v>
      </c>
      <c r="E40" s="14">
        <f t="shared" si="16"/>
        <v>52049</v>
      </c>
      <c r="F40" s="14">
        <f t="shared" si="16"/>
        <v>9850</v>
      </c>
      <c r="G40" s="14">
        <f t="shared" si="16"/>
        <v>16738</v>
      </c>
      <c r="H40" s="14">
        <f t="shared" si="16"/>
        <v>18885</v>
      </c>
      <c r="I40" s="14">
        <f t="shared" si="16"/>
        <v>10106</v>
      </c>
      <c r="J40" s="14">
        <f t="shared" si="16"/>
        <v>8769</v>
      </c>
      <c r="K40" s="14">
        <f t="shared" si="16"/>
        <v>78781</v>
      </c>
      <c r="L40" s="14">
        <f t="shared" si="16"/>
        <v>22751</v>
      </c>
      <c r="M40" s="14">
        <f t="shared" si="16"/>
        <v>19627</v>
      </c>
      <c r="N40" s="14">
        <f t="shared" si="16"/>
        <v>4398</v>
      </c>
      <c r="O40" s="75">
        <f t="shared" si="0"/>
        <v>325287</v>
      </c>
    </row>
    <row r="41" spans="1:15" ht="21" customHeight="1">
      <c r="A41" s="125" t="s">
        <v>24</v>
      </c>
      <c r="B41" s="126"/>
      <c r="C41" s="7" t="s">
        <v>16</v>
      </c>
      <c r="D41" s="8">
        <v>2951</v>
      </c>
      <c r="E41" s="9">
        <v>1912</v>
      </c>
      <c r="F41" s="9">
        <v>382</v>
      </c>
      <c r="G41" s="9">
        <v>678</v>
      </c>
      <c r="H41" s="9">
        <v>865</v>
      </c>
      <c r="I41" s="9">
        <v>470</v>
      </c>
      <c r="J41" s="9">
        <v>328</v>
      </c>
      <c r="K41" s="9">
        <v>2567</v>
      </c>
      <c r="L41" s="9">
        <v>1009</v>
      </c>
      <c r="M41" s="9">
        <v>490</v>
      </c>
      <c r="N41" s="9">
        <v>1</v>
      </c>
      <c r="O41" s="73">
        <f t="shared" si="0"/>
        <v>11652</v>
      </c>
    </row>
    <row r="42" spans="1:15" ht="21" customHeight="1">
      <c r="A42" s="127"/>
      <c r="B42" s="128"/>
      <c r="C42" s="10" t="s">
        <v>17</v>
      </c>
      <c r="D42" s="11">
        <v>1436</v>
      </c>
      <c r="E42" s="12">
        <v>753</v>
      </c>
      <c r="F42" s="12">
        <v>235</v>
      </c>
      <c r="G42" s="12">
        <v>57</v>
      </c>
      <c r="H42" s="12">
        <v>119</v>
      </c>
      <c r="I42" s="12">
        <v>69</v>
      </c>
      <c r="J42" s="12">
        <v>47</v>
      </c>
      <c r="K42" s="12">
        <v>1375</v>
      </c>
      <c r="L42" s="12">
        <v>96</v>
      </c>
      <c r="M42" s="12">
        <v>39</v>
      </c>
      <c r="N42" s="12"/>
      <c r="O42" s="74">
        <f t="shared" si="0"/>
        <v>4226</v>
      </c>
    </row>
    <row r="43" spans="1:15" ht="21" customHeight="1" thickBot="1">
      <c r="A43" s="129"/>
      <c r="B43" s="130"/>
      <c r="C43" s="13" t="s">
        <v>18</v>
      </c>
      <c r="D43" s="14">
        <f aca="true" t="shared" si="17" ref="D43:N43">SUM(D41:D42)</f>
        <v>4387</v>
      </c>
      <c r="E43" s="14">
        <f t="shared" si="17"/>
        <v>2665</v>
      </c>
      <c r="F43" s="14">
        <f t="shared" si="17"/>
        <v>617</v>
      </c>
      <c r="G43" s="14">
        <f t="shared" si="17"/>
        <v>735</v>
      </c>
      <c r="H43" s="14">
        <f t="shared" si="17"/>
        <v>984</v>
      </c>
      <c r="I43" s="14">
        <f t="shared" si="17"/>
        <v>539</v>
      </c>
      <c r="J43" s="14">
        <f t="shared" si="17"/>
        <v>375</v>
      </c>
      <c r="K43" s="14">
        <f t="shared" si="17"/>
        <v>3942</v>
      </c>
      <c r="L43" s="14">
        <f t="shared" si="17"/>
        <v>1105</v>
      </c>
      <c r="M43" s="14">
        <f t="shared" si="17"/>
        <v>529</v>
      </c>
      <c r="N43" s="14">
        <f t="shared" si="17"/>
        <v>1</v>
      </c>
      <c r="O43" s="75">
        <f t="shared" si="0"/>
        <v>15878</v>
      </c>
    </row>
    <row r="44" spans="1:15" ht="21" customHeight="1">
      <c r="A44" s="125" t="s">
        <v>25</v>
      </c>
      <c r="B44" s="126"/>
      <c r="C44" s="7" t="s">
        <v>16</v>
      </c>
      <c r="D44" s="8">
        <v>1859</v>
      </c>
      <c r="E44" s="9">
        <v>1055</v>
      </c>
      <c r="F44" s="9">
        <v>232</v>
      </c>
      <c r="G44" s="9">
        <v>402</v>
      </c>
      <c r="H44" s="9">
        <v>403</v>
      </c>
      <c r="I44" s="9">
        <v>306</v>
      </c>
      <c r="J44" s="9">
        <v>166</v>
      </c>
      <c r="K44" s="9">
        <v>628</v>
      </c>
      <c r="L44" s="9">
        <v>711</v>
      </c>
      <c r="M44" s="9">
        <v>151</v>
      </c>
      <c r="N44" s="9"/>
      <c r="O44" s="73">
        <f t="shared" si="0"/>
        <v>5913</v>
      </c>
    </row>
    <row r="45" spans="1:15" ht="21" customHeight="1">
      <c r="A45" s="127"/>
      <c r="B45" s="128"/>
      <c r="C45" s="10" t="s">
        <v>17</v>
      </c>
      <c r="D45" s="11">
        <v>7</v>
      </c>
      <c r="E45" s="12"/>
      <c r="F45" s="12"/>
      <c r="G45" s="12">
        <v>3</v>
      </c>
      <c r="H45" s="12"/>
      <c r="I45" s="12"/>
      <c r="J45" s="12">
        <v>2</v>
      </c>
      <c r="K45" s="12">
        <v>13</v>
      </c>
      <c r="L45" s="12">
        <v>1</v>
      </c>
      <c r="M45" s="12"/>
      <c r="N45" s="12"/>
      <c r="O45" s="74">
        <f t="shared" si="0"/>
        <v>26</v>
      </c>
    </row>
    <row r="46" spans="1:15" ht="21" customHeight="1" thickBot="1">
      <c r="A46" s="129"/>
      <c r="B46" s="130"/>
      <c r="C46" s="13" t="s">
        <v>18</v>
      </c>
      <c r="D46" s="14">
        <f aca="true" t="shared" si="18" ref="D46:N46">SUM(D44:D45)</f>
        <v>1866</v>
      </c>
      <c r="E46" s="14">
        <f t="shared" si="18"/>
        <v>1055</v>
      </c>
      <c r="F46" s="14">
        <f t="shared" si="18"/>
        <v>232</v>
      </c>
      <c r="G46" s="14">
        <f t="shared" si="18"/>
        <v>405</v>
      </c>
      <c r="H46" s="14">
        <f t="shared" si="18"/>
        <v>403</v>
      </c>
      <c r="I46" s="14">
        <f t="shared" si="18"/>
        <v>306</v>
      </c>
      <c r="J46" s="14">
        <f t="shared" si="18"/>
        <v>168</v>
      </c>
      <c r="K46" s="14">
        <f t="shared" si="18"/>
        <v>641</v>
      </c>
      <c r="L46" s="14">
        <f t="shared" si="18"/>
        <v>712</v>
      </c>
      <c r="M46" s="14">
        <f t="shared" si="18"/>
        <v>151</v>
      </c>
      <c r="N46" s="14">
        <f t="shared" si="18"/>
        <v>0</v>
      </c>
      <c r="O46" s="75">
        <f t="shared" si="0"/>
        <v>5939</v>
      </c>
    </row>
    <row r="47" spans="1:15" ht="21" customHeight="1" thickBot="1">
      <c r="A47" s="138" t="s">
        <v>26</v>
      </c>
      <c r="B47" s="139"/>
      <c r="C47" s="140"/>
      <c r="D47" s="15">
        <f aca="true" t="shared" si="19" ref="D47:N47">D22+D31+D40+D43+D46</f>
        <v>110409</v>
      </c>
      <c r="E47" s="15">
        <f t="shared" si="19"/>
        <v>66958</v>
      </c>
      <c r="F47" s="15">
        <f t="shared" si="19"/>
        <v>12922</v>
      </c>
      <c r="G47" s="15">
        <f t="shared" si="19"/>
        <v>21667</v>
      </c>
      <c r="H47" s="15">
        <f t="shared" si="19"/>
        <v>23640</v>
      </c>
      <c r="I47" s="15">
        <f t="shared" si="19"/>
        <v>14033</v>
      </c>
      <c r="J47" s="15">
        <f t="shared" si="19"/>
        <v>11360</v>
      </c>
      <c r="K47" s="15">
        <f t="shared" si="19"/>
        <v>98889</v>
      </c>
      <c r="L47" s="15">
        <f t="shared" si="19"/>
        <v>30214</v>
      </c>
      <c r="M47" s="15">
        <f t="shared" si="19"/>
        <v>22419</v>
      </c>
      <c r="N47" s="15">
        <f t="shared" si="19"/>
        <v>4414</v>
      </c>
      <c r="O47" s="73">
        <f t="shared" si="0"/>
        <v>412511</v>
      </c>
    </row>
    <row r="48" spans="1:15" ht="21" customHeight="1" thickBot="1">
      <c r="A48" s="138" t="s">
        <v>27</v>
      </c>
      <c r="B48" s="139"/>
      <c r="C48" s="140"/>
      <c r="D48" s="15">
        <v>2389</v>
      </c>
      <c r="E48" s="16">
        <v>1287</v>
      </c>
      <c r="F48" s="16">
        <v>264</v>
      </c>
      <c r="G48" s="16">
        <v>381</v>
      </c>
      <c r="H48" s="16">
        <v>408</v>
      </c>
      <c r="I48" s="16">
        <v>284</v>
      </c>
      <c r="J48" s="16">
        <v>195</v>
      </c>
      <c r="K48" s="16">
        <v>1786</v>
      </c>
      <c r="L48" s="16">
        <v>573</v>
      </c>
      <c r="M48" s="16">
        <v>707</v>
      </c>
      <c r="N48" s="16">
        <v>247</v>
      </c>
      <c r="O48" s="73">
        <f t="shared" si="0"/>
        <v>8274</v>
      </c>
    </row>
    <row r="49" spans="1:15" ht="21" customHeight="1" thickBot="1">
      <c r="A49" s="138" t="s">
        <v>28</v>
      </c>
      <c r="B49" s="139"/>
      <c r="C49" s="140"/>
      <c r="D49" s="15">
        <f aca="true" t="shared" si="20" ref="D49:N49">SUM(D47:D48)</f>
        <v>112798</v>
      </c>
      <c r="E49" s="15">
        <f t="shared" si="20"/>
        <v>68245</v>
      </c>
      <c r="F49" s="15">
        <f t="shared" si="20"/>
        <v>13186</v>
      </c>
      <c r="G49" s="15">
        <f t="shared" si="20"/>
        <v>22048</v>
      </c>
      <c r="H49" s="15">
        <f t="shared" si="20"/>
        <v>24048</v>
      </c>
      <c r="I49" s="15">
        <f t="shared" si="20"/>
        <v>14317</v>
      </c>
      <c r="J49" s="15">
        <f t="shared" si="20"/>
        <v>11555</v>
      </c>
      <c r="K49" s="15">
        <f t="shared" si="20"/>
        <v>100675</v>
      </c>
      <c r="L49" s="15">
        <f t="shared" si="20"/>
        <v>30787</v>
      </c>
      <c r="M49" s="15">
        <f t="shared" si="20"/>
        <v>23126</v>
      </c>
      <c r="N49" s="15">
        <f t="shared" si="20"/>
        <v>4661</v>
      </c>
      <c r="O49" s="73">
        <f t="shared" si="0"/>
        <v>420785</v>
      </c>
    </row>
    <row r="50" spans="1:15" ht="21" customHeight="1">
      <c r="A50" s="141" t="s">
        <v>29</v>
      </c>
      <c r="B50" s="131" t="s">
        <v>30</v>
      </c>
      <c r="C50" s="17" t="s">
        <v>31</v>
      </c>
      <c r="D50" s="18">
        <v>55934</v>
      </c>
      <c r="E50" s="19">
        <v>38018</v>
      </c>
      <c r="F50" s="19">
        <v>9035</v>
      </c>
      <c r="G50" s="19">
        <v>14416</v>
      </c>
      <c r="H50" s="19">
        <v>12943</v>
      </c>
      <c r="I50" s="19">
        <v>8557</v>
      </c>
      <c r="J50" s="19">
        <v>7702</v>
      </c>
      <c r="K50" s="19">
        <v>46790</v>
      </c>
      <c r="L50" s="19">
        <v>13995</v>
      </c>
      <c r="M50" s="19">
        <v>8751</v>
      </c>
      <c r="N50" s="19"/>
      <c r="O50" s="73">
        <f t="shared" si="0"/>
        <v>216141</v>
      </c>
    </row>
    <row r="51" spans="1:15" ht="21" customHeight="1">
      <c r="A51" s="98"/>
      <c r="B51" s="128"/>
      <c r="C51" s="10" t="s">
        <v>32</v>
      </c>
      <c r="D51" s="11">
        <v>17247</v>
      </c>
      <c r="E51" s="12">
        <v>17718</v>
      </c>
      <c r="F51" s="12">
        <v>4582</v>
      </c>
      <c r="G51" s="12">
        <v>7400</v>
      </c>
      <c r="H51" s="12">
        <v>5197</v>
      </c>
      <c r="I51" s="12">
        <v>6874</v>
      </c>
      <c r="J51" s="12">
        <v>4948</v>
      </c>
      <c r="K51" s="12">
        <v>16460</v>
      </c>
      <c r="L51" s="12">
        <v>8173</v>
      </c>
      <c r="M51" s="12">
        <v>3564</v>
      </c>
      <c r="N51" s="12"/>
      <c r="O51" s="74">
        <f t="shared" si="0"/>
        <v>92163</v>
      </c>
    </row>
    <row r="52" spans="1:15" ht="21" customHeight="1">
      <c r="A52" s="98"/>
      <c r="B52" s="128"/>
      <c r="C52" s="10" t="s">
        <v>18</v>
      </c>
      <c r="D52" s="11">
        <f aca="true" t="shared" si="21" ref="D52:N52">SUM(D50:D51)</f>
        <v>73181</v>
      </c>
      <c r="E52" s="11">
        <f t="shared" si="21"/>
        <v>55736</v>
      </c>
      <c r="F52" s="11">
        <f t="shared" si="21"/>
        <v>13617</v>
      </c>
      <c r="G52" s="11">
        <f t="shared" si="21"/>
        <v>21816</v>
      </c>
      <c r="H52" s="11">
        <f t="shared" si="21"/>
        <v>18140</v>
      </c>
      <c r="I52" s="11">
        <f t="shared" si="21"/>
        <v>15431</v>
      </c>
      <c r="J52" s="11">
        <f t="shared" si="21"/>
        <v>12650</v>
      </c>
      <c r="K52" s="11">
        <f t="shared" si="21"/>
        <v>63250</v>
      </c>
      <c r="L52" s="11">
        <f t="shared" si="21"/>
        <v>22168</v>
      </c>
      <c r="M52" s="11">
        <f t="shared" si="21"/>
        <v>12315</v>
      </c>
      <c r="N52" s="11">
        <f t="shared" si="21"/>
        <v>0</v>
      </c>
      <c r="O52" s="74">
        <f t="shared" si="0"/>
        <v>308304</v>
      </c>
    </row>
    <row r="53" spans="1:15" ht="21" customHeight="1">
      <c r="A53" s="98"/>
      <c r="B53" s="134" t="s">
        <v>33</v>
      </c>
      <c r="C53" s="135"/>
      <c r="D53" s="11">
        <v>403</v>
      </c>
      <c r="E53" s="12">
        <v>254</v>
      </c>
      <c r="F53" s="12">
        <v>75</v>
      </c>
      <c r="G53" s="12">
        <v>135</v>
      </c>
      <c r="H53" s="12">
        <v>61</v>
      </c>
      <c r="I53" s="12">
        <v>81</v>
      </c>
      <c r="J53" s="12">
        <v>60</v>
      </c>
      <c r="K53" s="12">
        <v>256</v>
      </c>
      <c r="L53" s="12">
        <v>110</v>
      </c>
      <c r="M53" s="12">
        <v>67</v>
      </c>
      <c r="N53" s="12"/>
      <c r="O53" s="74">
        <f t="shared" si="0"/>
        <v>1502</v>
      </c>
    </row>
    <row r="54" spans="1:15" ht="21" customHeight="1" thickBot="1">
      <c r="A54" s="142"/>
      <c r="B54" s="136" t="s">
        <v>34</v>
      </c>
      <c r="C54" s="137"/>
      <c r="D54" s="20">
        <v>3101</v>
      </c>
      <c r="E54" s="21">
        <v>1869</v>
      </c>
      <c r="F54" s="21">
        <v>395</v>
      </c>
      <c r="G54" s="21">
        <v>610</v>
      </c>
      <c r="H54" s="21">
        <v>661</v>
      </c>
      <c r="I54" s="21">
        <v>448</v>
      </c>
      <c r="J54" s="21">
        <v>337</v>
      </c>
      <c r="K54" s="21">
        <v>2025</v>
      </c>
      <c r="L54" s="21">
        <v>822</v>
      </c>
      <c r="M54" s="21">
        <v>877</v>
      </c>
      <c r="N54" s="21">
        <v>371</v>
      </c>
      <c r="O54" s="75">
        <f t="shared" si="0"/>
        <v>11145</v>
      </c>
    </row>
    <row r="55" spans="1:15" ht="21" customHeight="1" thickBot="1">
      <c r="A55" s="143" t="s">
        <v>2</v>
      </c>
      <c r="B55" s="144"/>
      <c r="C55" s="145"/>
      <c r="D55" s="15">
        <f aca="true" t="shared" si="22" ref="D55:N55">SUM(D52:D54)</f>
        <v>76685</v>
      </c>
      <c r="E55" s="16">
        <f t="shared" si="22"/>
        <v>57859</v>
      </c>
      <c r="F55" s="16">
        <f t="shared" si="22"/>
        <v>14087</v>
      </c>
      <c r="G55" s="16">
        <f t="shared" si="22"/>
        <v>22561</v>
      </c>
      <c r="H55" s="16">
        <f t="shared" si="22"/>
        <v>18862</v>
      </c>
      <c r="I55" s="16">
        <f t="shared" si="22"/>
        <v>15960</v>
      </c>
      <c r="J55" s="16">
        <f t="shared" si="22"/>
        <v>13047</v>
      </c>
      <c r="K55" s="16">
        <f t="shared" si="22"/>
        <v>65531</v>
      </c>
      <c r="L55" s="16">
        <f t="shared" si="22"/>
        <v>23100</v>
      </c>
      <c r="M55" s="16">
        <f t="shared" si="22"/>
        <v>13259</v>
      </c>
      <c r="N55" s="16">
        <f t="shared" si="22"/>
        <v>371</v>
      </c>
      <c r="O55" s="73">
        <f t="shared" si="0"/>
        <v>320951</v>
      </c>
    </row>
    <row r="56" spans="1:15" ht="23.25" customHeight="1" thickBot="1">
      <c r="A56" s="146" t="s">
        <v>35</v>
      </c>
      <c r="B56" s="147"/>
      <c r="C56" s="148"/>
      <c r="D56" s="77">
        <f>D49+D55</f>
        <v>189483</v>
      </c>
      <c r="E56" s="78">
        <f aca="true" t="shared" si="23" ref="E56:N56">SUM(E49+E55)</f>
        <v>126104</v>
      </c>
      <c r="F56" s="78">
        <f t="shared" si="23"/>
        <v>27273</v>
      </c>
      <c r="G56" s="78">
        <f t="shared" si="23"/>
        <v>44609</v>
      </c>
      <c r="H56" s="78">
        <f t="shared" si="23"/>
        <v>42910</v>
      </c>
      <c r="I56" s="78">
        <f t="shared" si="23"/>
        <v>30277</v>
      </c>
      <c r="J56" s="78">
        <f t="shared" si="23"/>
        <v>24602</v>
      </c>
      <c r="K56" s="78">
        <f t="shared" si="23"/>
        <v>166206</v>
      </c>
      <c r="L56" s="78">
        <f t="shared" si="23"/>
        <v>53887</v>
      </c>
      <c r="M56" s="78">
        <f t="shared" si="23"/>
        <v>36385</v>
      </c>
      <c r="N56" s="78">
        <f t="shared" si="23"/>
        <v>5032</v>
      </c>
      <c r="O56" s="76">
        <f t="shared" si="0"/>
        <v>741736</v>
      </c>
    </row>
    <row r="59" spans="1:15" ht="13.5">
      <c r="A59" s="132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1:15" ht="13.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</sheetData>
  <sheetProtection/>
  <mergeCells count="43">
    <mergeCell ref="A59:O60"/>
    <mergeCell ref="B53:C53"/>
    <mergeCell ref="B54:C54"/>
    <mergeCell ref="A44:B46"/>
    <mergeCell ref="A47:C47"/>
    <mergeCell ref="A48:C48"/>
    <mergeCell ref="A50:A54"/>
    <mergeCell ref="A49:C49"/>
    <mergeCell ref="A55:C55"/>
    <mergeCell ref="A56:C56"/>
    <mergeCell ref="A32:A40"/>
    <mergeCell ref="A41:B43"/>
    <mergeCell ref="B50:B52"/>
    <mergeCell ref="B29:B31"/>
    <mergeCell ref="B32:B34"/>
    <mergeCell ref="B11:B13"/>
    <mergeCell ref="B14:B16"/>
    <mergeCell ref="B35:B37"/>
    <mergeCell ref="B17:B19"/>
    <mergeCell ref="B20:B22"/>
    <mergeCell ref="K7:K10"/>
    <mergeCell ref="J7:J10"/>
    <mergeCell ref="C8:C10"/>
    <mergeCell ref="B38:B40"/>
    <mergeCell ref="I7:I10"/>
    <mergeCell ref="D7:D10"/>
    <mergeCell ref="E7:E10"/>
    <mergeCell ref="B26:B28"/>
    <mergeCell ref="G7:G10"/>
    <mergeCell ref="H7:H10"/>
    <mergeCell ref="M5:O5"/>
    <mergeCell ref="M6:O6"/>
    <mergeCell ref="L7:L10"/>
    <mergeCell ref="M7:M10"/>
    <mergeCell ref="N7:N10"/>
    <mergeCell ref="O7:O10"/>
    <mergeCell ref="B23:B25"/>
    <mergeCell ref="A8:A10"/>
    <mergeCell ref="B8:B10"/>
    <mergeCell ref="F7:F10"/>
    <mergeCell ref="A7:C7"/>
    <mergeCell ref="A11:A22"/>
    <mergeCell ref="A23:A31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5" ht="15" customHeight="1">
      <c r="A4" s="22"/>
      <c r="B4" s="22"/>
      <c r="C4" s="22"/>
      <c r="D4" s="23"/>
      <c r="E4" s="1" t="s">
        <v>36</v>
      </c>
    </row>
    <row r="5" spans="1:15" ht="15" customHeight="1">
      <c r="A5" s="49" t="s">
        <v>151</v>
      </c>
      <c r="C5" s="50"/>
      <c r="L5" s="53"/>
      <c r="M5" s="53"/>
      <c r="N5" s="53"/>
      <c r="O5" s="24"/>
    </row>
    <row r="6" spans="12:15" ht="15" customHeight="1" thickBot="1">
      <c r="L6" s="25"/>
      <c r="M6" s="25"/>
      <c r="N6" s="25"/>
      <c r="O6" s="25"/>
    </row>
    <row r="7" spans="1:15" ht="48" customHeight="1">
      <c r="A7" s="104" t="s">
        <v>152</v>
      </c>
      <c r="B7" s="105"/>
      <c r="C7" s="106"/>
      <c r="D7" s="117" t="s">
        <v>153</v>
      </c>
      <c r="E7" s="117" t="s">
        <v>154</v>
      </c>
      <c r="F7" s="117" t="s">
        <v>155</v>
      </c>
      <c r="G7" s="117" t="s">
        <v>156</v>
      </c>
      <c r="H7" s="117"/>
      <c r="I7" s="117"/>
      <c r="J7" s="117"/>
      <c r="K7" s="117"/>
      <c r="L7" s="117"/>
      <c r="M7" s="117"/>
      <c r="N7" s="164"/>
      <c r="O7" s="161" t="s">
        <v>157</v>
      </c>
    </row>
    <row r="8" spans="1:15" ht="13.5">
      <c r="A8" s="98" t="s">
        <v>37</v>
      </c>
      <c r="B8" s="97" t="s">
        <v>38</v>
      </c>
      <c r="C8" s="120" t="s">
        <v>39</v>
      </c>
      <c r="D8" s="152"/>
      <c r="E8" s="152"/>
      <c r="F8" s="152"/>
      <c r="G8" s="152"/>
      <c r="H8" s="152"/>
      <c r="I8" s="154"/>
      <c r="J8" s="154"/>
      <c r="K8" s="152"/>
      <c r="L8" s="152"/>
      <c r="M8" s="179"/>
      <c r="N8" s="165"/>
      <c r="O8" s="162"/>
    </row>
    <row r="9" spans="1:15" ht="13.5">
      <c r="A9" s="98"/>
      <c r="B9" s="97"/>
      <c r="C9" s="120"/>
      <c r="D9" s="152"/>
      <c r="E9" s="152"/>
      <c r="F9" s="152"/>
      <c r="G9" s="152"/>
      <c r="H9" s="152"/>
      <c r="I9" s="154"/>
      <c r="J9" s="154"/>
      <c r="K9" s="152"/>
      <c r="L9" s="152"/>
      <c r="M9" s="179"/>
      <c r="N9" s="165"/>
      <c r="O9" s="162"/>
    </row>
    <row r="10" spans="1:15" ht="18.75" customHeight="1" thickBot="1">
      <c r="A10" s="99"/>
      <c r="B10" s="100"/>
      <c r="C10" s="121"/>
      <c r="D10" s="153"/>
      <c r="E10" s="153"/>
      <c r="F10" s="153"/>
      <c r="G10" s="153"/>
      <c r="H10" s="153"/>
      <c r="I10" s="155"/>
      <c r="J10" s="155"/>
      <c r="K10" s="153"/>
      <c r="L10" s="153"/>
      <c r="M10" s="180"/>
      <c r="N10" s="166"/>
      <c r="O10" s="163"/>
    </row>
    <row r="11" spans="1:15" ht="21" customHeight="1">
      <c r="A11" s="107" t="s">
        <v>158</v>
      </c>
      <c r="B11" s="96" t="s">
        <v>40</v>
      </c>
      <c r="C11" s="7" t="s">
        <v>41</v>
      </c>
      <c r="D11" s="9">
        <v>86</v>
      </c>
      <c r="E11" s="9">
        <v>246</v>
      </c>
      <c r="F11" s="9">
        <v>30</v>
      </c>
      <c r="G11" s="9">
        <v>61</v>
      </c>
      <c r="H11" s="9"/>
      <c r="I11" s="9"/>
      <c r="J11" s="9"/>
      <c r="K11" s="9"/>
      <c r="L11" s="9"/>
      <c r="M11" s="37"/>
      <c r="N11" s="37"/>
      <c r="O11" s="73">
        <f aca="true" t="shared" si="0" ref="O11:O56">SUM(D11:N11)</f>
        <v>423</v>
      </c>
    </row>
    <row r="12" spans="1:15" ht="21" customHeight="1">
      <c r="A12" s="108"/>
      <c r="B12" s="97"/>
      <c r="C12" s="10" t="s">
        <v>42</v>
      </c>
      <c r="D12" s="12">
        <v>48</v>
      </c>
      <c r="E12" s="12">
        <v>13</v>
      </c>
      <c r="F12" s="12">
        <v>7</v>
      </c>
      <c r="G12" s="12">
        <v>9</v>
      </c>
      <c r="H12" s="12"/>
      <c r="I12" s="12"/>
      <c r="J12" s="12"/>
      <c r="K12" s="12"/>
      <c r="L12" s="12"/>
      <c r="M12" s="32"/>
      <c r="N12" s="32"/>
      <c r="O12" s="74">
        <f t="shared" si="0"/>
        <v>77</v>
      </c>
    </row>
    <row r="13" spans="1:15" ht="21" customHeight="1">
      <c r="A13" s="108"/>
      <c r="B13" s="97"/>
      <c r="C13" s="10" t="s">
        <v>43</v>
      </c>
      <c r="D13" s="12">
        <f>SUM(D11:D12)</f>
        <v>134</v>
      </c>
      <c r="E13" s="12">
        <f>SUM(E11:E12)</f>
        <v>259</v>
      </c>
      <c r="F13" s="12">
        <f>SUM(F11:F12)</f>
        <v>37</v>
      </c>
      <c r="G13" s="12">
        <f>SUM(G11:G12)</f>
        <v>70</v>
      </c>
      <c r="H13" s="12"/>
      <c r="I13" s="12"/>
      <c r="J13" s="12"/>
      <c r="K13" s="12"/>
      <c r="L13" s="12"/>
      <c r="M13" s="32"/>
      <c r="N13" s="32"/>
      <c r="O13" s="74">
        <f t="shared" si="0"/>
        <v>500</v>
      </c>
    </row>
    <row r="14" spans="1:15" ht="21" customHeight="1">
      <c r="A14" s="108"/>
      <c r="B14" s="97" t="s">
        <v>44</v>
      </c>
      <c r="C14" s="10" t="s">
        <v>41</v>
      </c>
      <c r="D14" s="12">
        <v>173</v>
      </c>
      <c r="E14" s="12">
        <v>390</v>
      </c>
      <c r="F14" s="12">
        <v>36</v>
      </c>
      <c r="G14" s="12">
        <v>74</v>
      </c>
      <c r="H14" s="12"/>
      <c r="I14" s="12"/>
      <c r="J14" s="12"/>
      <c r="K14" s="12"/>
      <c r="L14" s="12"/>
      <c r="M14" s="32"/>
      <c r="N14" s="32"/>
      <c r="O14" s="74">
        <f t="shared" si="0"/>
        <v>673</v>
      </c>
    </row>
    <row r="15" spans="1:15" ht="21" customHeight="1">
      <c r="A15" s="108"/>
      <c r="B15" s="97"/>
      <c r="C15" s="10" t="s">
        <v>42</v>
      </c>
      <c r="D15" s="12">
        <v>3</v>
      </c>
      <c r="E15" s="12">
        <v>8</v>
      </c>
      <c r="F15" s="12">
        <v>2</v>
      </c>
      <c r="G15" s="12">
        <v>1</v>
      </c>
      <c r="H15" s="12"/>
      <c r="I15" s="12"/>
      <c r="J15" s="12"/>
      <c r="K15" s="12"/>
      <c r="L15" s="12"/>
      <c r="M15" s="32"/>
      <c r="N15" s="32"/>
      <c r="O15" s="74">
        <f t="shared" si="0"/>
        <v>14</v>
      </c>
    </row>
    <row r="16" spans="1:15" ht="21" customHeight="1">
      <c r="A16" s="108"/>
      <c r="B16" s="97"/>
      <c r="C16" s="10" t="s">
        <v>43</v>
      </c>
      <c r="D16" s="11">
        <f>SUM(D14:D15)</f>
        <v>176</v>
      </c>
      <c r="E16" s="11">
        <f>SUM(E14:E15)</f>
        <v>398</v>
      </c>
      <c r="F16" s="11">
        <f>SUM(F14:F15)</f>
        <v>38</v>
      </c>
      <c r="G16" s="11">
        <f>SUM(G14:G15)</f>
        <v>75</v>
      </c>
      <c r="H16" s="12"/>
      <c r="I16" s="12"/>
      <c r="J16" s="12"/>
      <c r="K16" s="12"/>
      <c r="L16" s="12"/>
      <c r="M16" s="32"/>
      <c r="N16" s="32"/>
      <c r="O16" s="74">
        <f t="shared" si="0"/>
        <v>687</v>
      </c>
    </row>
    <row r="17" spans="1:15" ht="21" customHeight="1">
      <c r="A17" s="108"/>
      <c r="B17" s="97" t="s">
        <v>45</v>
      </c>
      <c r="C17" s="10" t="s">
        <v>41</v>
      </c>
      <c r="D17" s="12"/>
      <c r="E17" s="12">
        <v>1</v>
      </c>
      <c r="F17" s="12"/>
      <c r="G17" s="12"/>
      <c r="H17" s="12"/>
      <c r="I17" s="12"/>
      <c r="J17" s="12"/>
      <c r="K17" s="12"/>
      <c r="L17" s="12"/>
      <c r="M17" s="32"/>
      <c r="N17" s="32"/>
      <c r="O17" s="74">
        <f t="shared" si="0"/>
        <v>1</v>
      </c>
    </row>
    <row r="18" spans="1:15" ht="21" customHeight="1">
      <c r="A18" s="108"/>
      <c r="B18" s="97"/>
      <c r="C18" s="10" t="s">
        <v>42</v>
      </c>
      <c r="D18" s="12">
        <v>4</v>
      </c>
      <c r="E18" s="12">
        <v>1</v>
      </c>
      <c r="F18" s="12"/>
      <c r="G18" s="12">
        <v>1</v>
      </c>
      <c r="H18" s="12"/>
      <c r="I18" s="12"/>
      <c r="J18" s="12"/>
      <c r="K18" s="12"/>
      <c r="L18" s="12"/>
      <c r="M18" s="32"/>
      <c r="N18" s="32"/>
      <c r="O18" s="74">
        <f t="shared" si="0"/>
        <v>6</v>
      </c>
    </row>
    <row r="19" spans="1:15" ht="21" customHeight="1">
      <c r="A19" s="108"/>
      <c r="B19" s="97"/>
      <c r="C19" s="10" t="s">
        <v>43</v>
      </c>
      <c r="D19" s="11">
        <f>SUM(D17:D18)</f>
        <v>4</v>
      </c>
      <c r="E19" s="11">
        <f>SUM(E17:E18)</f>
        <v>2</v>
      </c>
      <c r="F19" s="11">
        <v>0</v>
      </c>
      <c r="G19" s="11">
        <f>SUM(G17:G18)</f>
        <v>1</v>
      </c>
      <c r="H19" s="11"/>
      <c r="I19" s="11"/>
      <c r="J19" s="11"/>
      <c r="K19" s="11"/>
      <c r="L19" s="11"/>
      <c r="M19" s="54"/>
      <c r="N19" s="41"/>
      <c r="O19" s="74">
        <f t="shared" si="0"/>
        <v>7</v>
      </c>
    </row>
    <row r="20" spans="1:15" ht="21" customHeight="1">
      <c r="A20" s="108"/>
      <c r="B20" s="97" t="s">
        <v>159</v>
      </c>
      <c r="C20" s="10" t="s">
        <v>41</v>
      </c>
      <c r="D20" s="11">
        <f aca="true" t="shared" si="1" ref="D20:G22">D11+D14+D17</f>
        <v>259</v>
      </c>
      <c r="E20" s="11">
        <f t="shared" si="1"/>
        <v>637</v>
      </c>
      <c r="F20" s="11">
        <f t="shared" si="1"/>
        <v>66</v>
      </c>
      <c r="G20" s="11">
        <f t="shared" si="1"/>
        <v>135</v>
      </c>
      <c r="H20" s="11"/>
      <c r="I20" s="11"/>
      <c r="J20" s="11"/>
      <c r="K20" s="11"/>
      <c r="L20" s="11"/>
      <c r="M20" s="54"/>
      <c r="N20" s="41"/>
      <c r="O20" s="74">
        <f t="shared" si="0"/>
        <v>1097</v>
      </c>
    </row>
    <row r="21" spans="1:15" ht="21" customHeight="1">
      <c r="A21" s="108"/>
      <c r="B21" s="97"/>
      <c r="C21" s="10" t="s">
        <v>42</v>
      </c>
      <c r="D21" s="11">
        <f t="shared" si="1"/>
        <v>55</v>
      </c>
      <c r="E21" s="11">
        <f t="shared" si="1"/>
        <v>22</v>
      </c>
      <c r="F21" s="11">
        <f t="shared" si="1"/>
        <v>9</v>
      </c>
      <c r="G21" s="11">
        <f t="shared" si="1"/>
        <v>11</v>
      </c>
      <c r="H21" s="11"/>
      <c r="I21" s="11"/>
      <c r="J21" s="11"/>
      <c r="K21" s="11"/>
      <c r="L21" s="11"/>
      <c r="M21" s="54"/>
      <c r="N21" s="41"/>
      <c r="O21" s="74">
        <f t="shared" si="0"/>
        <v>97</v>
      </c>
    </row>
    <row r="22" spans="1:15" ht="21" customHeight="1" thickBot="1">
      <c r="A22" s="109"/>
      <c r="B22" s="100"/>
      <c r="C22" s="13" t="s">
        <v>43</v>
      </c>
      <c r="D22" s="11">
        <f t="shared" si="1"/>
        <v>314</v>
      </c>
      <c r="E22" s="11">
        <f t="shared" si="1"/>
        <v>659</v>
      </c>
      <c r="F22" s="11">
        <f t="shared" si="1"/>
        <v>75</v>
      </c>
      <c r="G22" s="11">
        <f t="shared" si="1"/>
        <v>146</v>
      </c>
      <c r="H22" s="11"/>
      <c r="I22" s="11"/>
      <c r="J22" s="11"/>
      <c r="K22" s="11"/>
      <c r="L22" s="11"/>
      <c r="M22" s="54"/>
      <c r="N22" s="41"/>
      <c r="O22" s="74">
        <f t="shared" si="0"/>
        <v>1194</v>
      </c>
    </row>
    <row r="23" spans="1:15" ht="21" customHeight="1">
      <c r="A23" s="107" t="s">
        <v>160</v>
      </c>
      <c r="B23" s="96" t="s">
        <v>40</v>
      </c>
      <c r="C23" s="7" t="s">
        <v>41</v>
      </c>
      <c r="D23" s="9">
        <v>5</v>
      </c>
      <c r="E23" s="9">
        <v>5</v>
      </c>
      <c r="F23" s="9">
        <v>3</v>
      </c>
      <c r="G23" s="9">
        <v>3</v>
      </c>
      <c r="H23" s="9"/>
      <c r="I23" s="9"/>
      <c r="J23" s="9"/>
      <c r="K23" s="9"/>
      <c r="L23" s="9"/>
      <c r="M23" s="37"/>
      <c r="N23" s="43"/>
      <c r="O23" s="73">
        <f t="shared" si="0"/>
        <v>16</v>
      </c>
    </row>
    <row r="24" spans="1:15" ht="21" customHeight="1">
      <c r="A24" s="108"/>
      <c r="B24" s="97"/>
      <c r="C24" s="10" t="s">
        <v>42</v>
      </c>
      <c r="D24" s="12">
        <v>4</v>
      </c>
      <c r="E24" s="12">
        <v>17</v>
      </c>
      <c r="F24" s="12"/>
      <c r="G24" s="12"/>
      <c r="H24" s="12"/>
      <c r="I24" s="12"/>
      <c r="J24" s="12"/>
      <c r="K24" s="12"/>
      <c r="L24" s="12"/>
      <c r="M24" s="32"/>
      <c r="N24" s="41"/>
      <c r="O24" s="74">
        <f t="shared" si="0"/>
        <v>21</v>
      </c>
    </row>
    <row r="25" spans="1:15" ht="21" customHeight="1">
      <c r="A25" s="108"/>
      <c r="B25" s="97"/>
      <c r="C25" s="10" t="s">
        <v>43</v>
      </c>
      <c r="D25" s="12">
        <f>SUM(D23:D24)</f>
        <v>9</v>
      </c>
      <c r="E25" s="12">
        <f>SUM(E23:E24)</f>
        <v>22</v>
      </c>
      <c r="F25" s="12">
        <f>SUM(F23:F24)</f>
        <v>3</v>
      </c>
      <c r="G25" s="12">
        <f>SUM(G23:G24)</f>
        <v>3</v>
      </c>
      <c r="H25" s="12"/>
      <c r="I25" s="12"/>
      <c r="J25" s="12"/>
      <c r="K25" s="12"/>
      <c r="L25" s="12"/>
      <c r="M25" s="32"/>
      <c r="N25" s="41"/>
      <c r="O25" s="74">
        <f t="shared" si="0"/>
        <v>37</v>
      </c>
    </row>
    <row r="26" spans="1:15" ht="21" customHeight="1">
      <c r="A26" s="108"/>
      <c r="B26" s="97" t="s">
        <v>44</v>
      </c>
      <c r="C26" s="10" t="s">
        <v>41</v>
      </c>
      <c r="D26" s="12">
        <v>5</v>
      </c>
      <c r="E26" s="12">
        <v>8</v>
      </c>
      <c r="F26" s="12">
        <v>10</v>
      </c>
      <c r="G26" s="12">
        <v>2</v>
      </c>
      <c r="H26" s="12"/>
      <c r="I26" s="12"/>
      <c r="J26" s="12"/>
      <c r="K26" s="12"/>
      <c r="L26" s="12"/>
      <c r="M26" s="32"/>
      <c r="N26" s="41"/>
      <c r="O26" s="74">
        <f t="shared" si="0"/>
        <v>25</v>
      </c>
    </row>
    <row r="27" spans="1:15" ht="21" customHeight="1">
      <c r="A27" s="108"/>
      <c r="B27" s="97"/>
      <c r="C27" s="10" t="s">
        <v>42</v>
      </c>
      <c r="D27" s="12">
        <v>3</v>
      </c>
      <c r="E27" s="12">
        <v>10</v>
      </c>
      <c r="F27" s="12"/>
      <c r="G27" s="12"/>
      <c r="H27" s="12"/>
      <c r="I27" s="12"/>
      <c r="J27" s="12"/>
      <c r="K27" s="12"/>
      <c r="L27" s="12"/>
      <c r="M27" s="32"/>
      <c r="N27" s="41"/>
      <c r="O27" s="74">
        <f t="shared" si="0"/>
        <v>13</v>
      </c>
    </row>
    <row r="28" spans="1:15" ht="21" customHeight="1">
      <c r="A28" s="108"/>
      <c r="B28" s="97"/>
      <c r="C28" s="10" t="s">
        <v>43</v>
      </c>
      <c r="D28" s="12">
        <f>SUM(D26:D27)</f>
        <v>8</v>
      </c>
      <c r="E28" s="12">
        <f>SUM(E26:E27)</f>
        <v>18</v>
      </c>
      <c r="F28" s="12">
        <f>SUM(F26:F27)</f>
        <v>10</v>
      </c>
      <c r="G28" s="12">
        <f>SUM(G26:G27)</f>
        <v>2</v>
      </c>
      <c r="H28" s="12"/>
      <c r="I28" s="12"/>
      <c r="J28" s="12"/>
      <c r="K28" s="12"/>
      <c r="L28" s="12"/>
      <c r="M28" s="32"/>
      <c r="N28" s="41"/>
      <c r="O28" s="74">
        <f t="shared" si="0"/>
        <v>38</v>
      </c>
    </row>
    <row r="29" spans="1:15" ht="21" customHeight="1">
      <c r="A29" s="108"/>
      <c r="B29" s="97" t="s">
        <v>159</v>
      </c>
      <c r="C29" s="10" t="s">
        <v>41</v>
      </c>
      <c r="D29" s="11">
        <f aca="true" t="shared" si="2" ref="D29:G31">D23+D26</f>
        <v>10</v>
      </c>
      <c r="E29" s="11">
        <f t="shared" si="2"/>
        <v>13</v>
      </c>
      <c r="F29" s="11">
        <f t="shared" si="2"/>
        <v>13</v>
      </c>
      <c r="G29" s="11">
        <f t="shared" si="2"/>
        <v>5</v>
      </c>
      <c r="H29" s="11"/>
      <c r="I29" s="11"/>
      <c r="J29" s="11"/>
      <c r="K29" s="11"/>
      <c r="L29" s="11"/>
      <c r="M29" s="54"/>
      <c r="N29" s="41"/>
      <c r="O29" s="74">
        <f t="shared" si="0"/>
        <v>41</v>
      </c>
    </row>
    <row r="30" spans="1:15" ht="21" customHeight="1">
      <c r="A30" s="108"/>
      <c r="B30" s="97"/>
      <c r="C30" s="10" t="s">
        <v>42</v>
      </c>
      <c r="D30" s="11">
        <f t="shared" si="2"/>
        <v>7</v>
      </c>
      <c r="E30" s="11">
        <f t="shared" si="2"/>
        <v>27</v>
      </c>
      <c r="F30" s="11">
        <f t="shared" si="2"/>
        <v>0</v>
      </c>
      <c r="G30" s="11">
        <f t="shared" si="2"/>
        <v>0</v>
      </c>
      <c r="H30" s="11"/>
      <c r="I30" s="11"/>
      <c r="J30" s="11"/>
      <c r="K30" s="11"/>
      <c r="L30" s="11"/>
      <c r="M30" s="54"/>
      <c r="N30" s="41"/>
      <c r="O30" s="74">
        <f t="shared" si="0"/>
        <v>34</v>
      </c>
    </row>
    <row r="31" spans="1:15" ht="21" customHeight="1" thickBot="1">
      <c r="A31" s="109"/>
      <c r="B31" s="100"/>
      <c r="C31" s="13" t="s">
        <v>43</v>
      </c>
      <c r="D31" s="11">
        <f t="shared" si="2"/>
        <v>17</v>
      </c>
      <c r="E31" s="11">
        <f t="shared" si="2"/>
        <v>40</v>
      </c>
      <c r="F31" s="11">
        <f t="shared" si="2"/>
        <v>13</v>
      </c>
      <c r="G31" s="11">
        <f t="shared" si="2"/>
        <v>5</v>
      </c>
      <c r="H31" s="11"/>
      <c r="I31" s="11"/>
      <c r="J31" s="11"/>
      <c r="K31" s="11"/>
      <c r="L31" s="11"/>
      <c r="M31" s="54"/>
      <c r="N31" s="41"/>
      <c r="O31" s="74">
        <f t="shared" si="0"/>
        <v>75</v>
      </c>
    </row>
    <row r="32" spans="1:15" ht="21" customHeight="1">
      <c r="A32" s="107" t="s">
        <v>161</v>
      </c>
      <c r="B32" s="96" t="s">
        <v>40</v>
      </c>
      <c r="C32" s="7" t="s">
        <v>41</v>
      </c>
      <c r="D32" s="9">
        <v>673</v>
      </c>
      <c r="E32" s="9">
        <v>963</v>
      </c>
      <c r="F32" s="9">
        <v>239</v>
      </c>
      <c r="G32" s="9">
        <v>231</v>
      </c>
      <c r="H32" s="9"/>
      <c r="I32" s="9"/>
      <c r="J32" s="9"/>
      <c r="K32" s="9"/>
      <c r="L32" s="9"/>
      <c r="M32" s="37"/>
      <c r="N32" s="43"/>
      <c r="O32" s="73">
        <f t="shared" si="0"/>
        <v>2106</v>
      </c>
    </row>
    <row r="33" spans="1:15" ht="21" customHeight="1">
      <c r="A33" s="108"/>
      <c r="B33" s="97"/>
      <c r="C33" s="10" t="s">
        <v>42</v>
      </c>
      <c r="D33" s="12">
        <v>15</v>
      </c>
      <c r="E33" s="12">
        <v>6</v>
      </c>
      <c r="F33" s="12"/>
      <c r="G33" s="12">
        <v>2</v>
      </c>
      <c r="H33" s="12"/>
      <c r="I33" s="12"/>
      <c r="J33" s="12"/>
      <c r="K33" s="12"/>
      <c r="L33" s="12"/>
      <c r="M33" s="32"/>
      <c r="N33" s="41"/>
      <c r="O33" s="74">
        <f t="shared" si="0"/>
        <v>23</v>
      </c>
    </row>
    <row r="34" spans="1:15" ht="21" customHeight="1">
      <c r="A34" s="108"/>
      <c r="B34" s="97"/>
      <c r="C34" s="10" t="s">
        <v>43</v>
      </c>
      <c r="D34" s="11">
        <f>SUM(D32:D33)</f>
        <v>688</v>
      </c>
      <c r="E34" s="11">
        <f>SUM(E32:E33)</f>
        <v>969</v>
      </c>
      <c r="F34" s="11">
        <f>SUM(F32:F33)</f>
        <v>239</v>
      </c>
      <c r="G34" s="11">
        <f>SUM(G32:G33)</f>
        <v>233</v>
      </c>
      <c r="H34" s="12"/>
      <c r="I34" s="12"/>
      <c r="J34" s="12"/>
      <c r="K34" s="12"/>
      <c r="L34" s="12"/>
      <c r="M34" s="32"/>
      <c r="N34" s="41"/>
      <c r="O34" s="74">
        <f t="shared" si="0"/>
        <v>2129</v>
      </c>
    </row>
    <row r="35" spans="1:15" ht="21" customHeight="1">
      <c r="A35" s="108"/>
      <c r="B35" s="97" t="s">
        <v>44</v>
      </c>
      <c r="C35" s="10" t="s">
        <v>41</v>
      </c>
      <c r="D35" s="12">
        <v>1005</v>
      </c>
      <c r="E35" s="12">
        <v>1471</v>
      </c>
      <c r="F35" s="12">
        <v>415</v>
      </c>
      <c r="G35" s="12">
        <v>444</v>
      </c>
      <c r="H35" s="12"/>
      <c r="I35" s="12"/>
      <c r="J35" s="12"/>
      <c r="K35" s="12"/>
      <c r="L35" s="12"/>
      <c r="M35" s="32"/>
      <c r="N35" s="41"/>
      <c r="O35" s="74">
        <f t="shared" si="0"/>
        <v>3335</v>
      </c>
    </row>
    <row r="36" spans="1:15" ht="21" customHeight="1">
      <c r="A36" s="108"/>
      <c r="B36" s="97"/>
      <c r="C36" s="10" t="s">
        <v>42</v>
      </c>
      <c r="D36" s="12"/>
      <c r="E36" s="12">
        <v>7</v>
      </c>
      <c r="F36" s="12"/>
      <c r="G36" s="12"/>
      <c r="H36" s="12"/>
      <c r="I36" s="12"/>
      <c r="J36" s="12"/>
      <c r="K36" s="12"/>
      <c r="L36" s="12"/>
      <c r="M36" s="32"/>
      <c r="N36" s="41"/>
      <c r="O36" s="74">
        <f t="shared" si="0"/>
        <v>7</v>
      </c>
    </row>
    <row r="37" spans="1:15" ht="21" customHeight="1">
      <c r="A37" s="108"/>
      <c r="B37" s="97"/>
      <c r="C37" s="10" t="s">
        <v>43</v>
      </c>
      <c r="D37" s="12">
        <f>SUM(D35:D36)</f>
        <v>1005</v>
      </c>
      <c r="E37" s="12">
        <f>SUM(E35:E36)</f>
        <v>1478</v>
      </c>
      <c r="F37" s="12">
        <f>SUM(F35:F36)</f>
        <v>415</v>
      </c>
      <c r="G37" s="12">
        <f>SUM(G35:G36)</f>
        <v>444</v>
      </c>
      <c r="H37" s="12"/>
      <c r="I37" s="12"/>
      <c r="J37" s="12"/>
      <c r="K37" s="12"/>
      <c r="L37" s="12"/>
      <c r="M37" s="32"/>
      <c r="N37" s="41"/>
      <c r="O37" s="74">
        <f t="shared" si="0"/>
        <v>3342</v>
      </c>
    </row>
    <row r="38" spans="1:15" ht="21" customHeight="1">
      <c r="A38" s="108"/>
      <c r="B38" s="97" t="s">
        <v>159</v>
      </c>
      <c r="C38" s="10" t="s">
        <v>41</v>
      </c>
      <c r="D38" s="11">
        <f aca="true" t="shared" si="3" ref="D38:G40">D32+D35</f>
        <v>1678</v>
      </c>
      <c r="E38" s="11">
        <f t="shared" si="3"/>
        <v>2434</v>
      </c>
      <c r="F38" s="11">
        <f t="shared" si="3"/>
        <v>654</v>
      </c>
      <c r="G38" s="11">
        <f t="shared" si="3"/>
        <v>675</v>
      </c>
      <c r="H38" s="11"/>
      <c r="I38" s="11"/>
      <c r="J38" s="11"/>
      <c r="K38" s="11"/>
      <c r="L38" s="11"/>
      <c r="M38" s="54"/>
      <c r="N38" s="41"/>
      <c r="O38" s="74">
        <f t="shared" si="0"/>
        <v>5441</v>
      </c>
    </row>
    <row r="39" spans="1:15" ht="21" customHeight="1">
      <c r="A39" s="108"/>
      <c r="B39" s="97"/>
      <c r="C39" s="10" t="s">
        <v>42</v>
      </c>
      <c r="D39" s="11">
        <f t="shared" si="3"/>
        <v>15</v>
      </c>
      <c r="E39" s="11">
        <f t="shared" si="3"/>
        <v>13</v>
      </c>
      <c r="F39" s="11">
        <f t="shared" si="3"/>
        <v>0</v>
      </c>
      <c r="G39" s="11">
        <f t="shared" si="3"/>
        <v>2</v>
      </c>
      <c r="H39" s="11"/>
      <c r="I39" s="11"/>
      <c r="J39" s="11"/>
      <c r="K39" s="11"/>
      <c r="L39" s="11"/>
      <c r="M39" s="54"/>
      <c r="N39" s="41"/>
      <c r="O39" s="74">
        <f t="shared" si="0"/>
        <v>30</v>
      </c>
    </row>
    <row r="40" spans="1:15" ht="21" customHeight="1" thickBot="1">
      <c r="A40" s="109"/>
      <c r="B40" s="100"/>
      <c r="C40" s="13" t="s">
        <v>43</v>
      </c>
      <c r="D40" s="11">
        <f t="shared" si="3"/>
        <v>1693</v>
      </c>
      <c r="E40" s="11">
        <f t="shared" si="3"/>
        <v>2447</v>
      </c>
      <c r="F40" s="11">
        <f t="shared" si="3"/>
        <v>654</v>
      </c>
      <c r="G40" s="11">
        <f t="shared" si="3"/>
        <v>677</v>
      </c>
      <c r="H40" s="11"/>
      <c r="I40" s="11"/>
      <c r="J40" s="11"/>
      <c r="K40" s="11"/>
      <c r="L40" s="11"/>
      <c r="M40" s="54"/>
      <c r="N40" s="41"/>
      <c r="O40" s="74">
        <f t="shared" si="0"/>
        <v>5471</v>
      </c>
    </row>
    <row r="41" spans="1:15" ht="21" customHeight="1">
      <c r="A41" s="125" t="s">
        <v>46</v>
      </c>
      <c r="B41" s="126"/>
      <c r="C41" s="7" t="s">
        <v>41</v>
      </c>
      <c r="D41" s="9">
        <v>93</v>
      </c>
      <c r="E41" s="9">
        <v>151</v>
      </c>
      <c r="F41" s="9">
        <v>46</v>
      </c>
      <c r="G41" s="9">
        <v>46</v>
      </c>
      <c r="H41" s="9"/>
      <c r="I41" s="9"/>
      <c r="J41" s="9"/>
      <c r="K41" s="9"/>
      <c r="L41" s="9"/>
      <c r="M41" s="37"/>
      <c r="N41" s="43"/>
      <c r="O41" s="73">
        <f t="shared" si="0"/>
        <v>336</v>
      </c>
    </row>
    <row r="42" spans="1:15" ht="21" customHeight="1">
      <c r="A42" s="127"/>
      <c r="B42" s="128"/>
      <c r="C42" s="10" t="s">
        <v>42</v>
      </c>
      <c r="D42" s="12">
        <v>9</v>
      </c>
      <c r="E42" s="12">
        <v>2</v>
      </c>
      <c r="F42" s="12">
        <v>1</v>
      </c>
      <c r="G42" s="12">
        <v>4</v>
      </c>
      <c r="H42" s="12"/>
      <c r="I42" s="12"/>
      <c r="J42" s="12"/>
      <c r="K42" s="12"/>
      <c r="L42" s="12"/>
      <c r="M42" s="32"/>
      <c r="N42" s="41"/>
      <c r="O42" s="74">
        <f t="shared" si="0"/>
        <v>16</v>
      </c>
    </row>
    <row r="43" spans="1:15" ht="21" customHeight="1" thickBot="1">
      <c r="A43" s="129"/>
      <c r="B43" s="130"/>
      <c r="C43" s="13" t="s">
        <v>43</v>
      </c>
      <c r="D43" s="14">
        <f>SUM(D41:D42)</f>
        <v>102</v>
      </c>
      <c r="E43" s="14">
        <f>SUM(E41:E42)</f>
        <v>153</v>
      </c>
      <c r="F43" s="14">
        <f>SUM(F41:F42)</f>
        <v>47</v>
      </c>
      <c r="G43" s="14">
        <f>SUM(G41:G42)</f>
        <v>50</v>
      </c>
      <c r="H43" s="44"/>
      <c r="I43" s="44"/>
      <c r="J43" s="44"/>
      <c r="K43" s="44"/>
      <c r="L43" s="44"/>
      <c r="M43" s="55"/>
      <c r="N43" s="45"/>
      <c r="O43" s="90">
        <f t="shared" si="0"/>
        <v>352</v>
      </c>
    </row>
    <row r="44" spans="1:15" ht="21" customHeight="1">
      <c r="A44" s="125" t="s">
        <v>47</v>
      </c>
      <c r="B44" s="126"/>
      <c r="C44" s="7" t="s">
        <v>41</v>
      </c>
      <c r="D44" s="9">
        <v>23</v>
      </c>
      <c r="E44" s="9">
        <v>63</v>
      </c>
      <c r="F44" s="9">
        <v>7</v>
      </c>
      <c r="G44" s="9">
        <v>19</v>
      </c>
      <c r="H44" s="9"/>
      <c r="I44" s="9"/>
      <c r="J44" s="9"/>
      <c r="K44" s="9"/>
      <c r="L44" s="9"/>
      <c r="M44" s="37"/>
      <c r="N44" s="43"/>
      <c r="O44" s="79">
        <f t="shared" si="0"/>
        <v>112</v>
      </c>
    </row>
    <row r="45" spans="1:15" ht="21" customHeight="1">
      <c r="A45" s="127"/>
      <c r="B45" s="128"/>
      <c r="C45" s="10" t="s">
        <v>42</v>
      </c>
      <c r="D45" s="12"/>
      <c r="E45" s="12"/>
      <c r="F45" s="12"/>
      <c r="G45" s="12"/>
      <c r="H45" s="12"/>
      <c r="I45" s="12"/>
      <c r="J45" s="12"/>
      <c r="K45" s="12"/>
      <c r="L45" s="12"/>
      <c r="M45" s="32"/>
      <c r="N45" s="41"/>
      <c r="O45" s="74">
        <f t="shared" si="0"/>
        <v>0</v>
      </c>
    </row>
    <row r="46" spans="1:15" ht="21" customHeight="1" thickBot="1">
      <c r="A46" s="129"/>
      <c r="B46" s="130"/>
      <c r="C46" s="13" t="s">
        <v>43</v>
      </c>
      <c r="D46" s="14">
        <f>SUM(D44:D45)</f>
        <v>23</v>
      </c>
      <c r="E46" s="14">
        <f>SUM(E44:E45)</f>
        <v>63</v>
      </c>
      <c r="F46" s="14">
        <f>SUM(F44:F45)</f>
        <v>7</v>
      </c>
      <c r="G46" s="14">
        <f>SUM(G44:G45)</f>
        <v>19</v>
      </c>
      <c r="H46" s="44"/>
      <c r="I46" s="44"/>
      <c r="J46" s="44"/>
      <c r="K46" s="44"/>
      <c r="L46" s="44"/>
      <c r="M46" s="55"/>
      <c r="N46" s="45"/>
      <c r="O46" s="74">
        <f t="shared" si="0"/>
        <v>112</v>
      </c>
    </row>
    <row r="47" spans="1:15" ht="21" customHeight="1" thickBot="1">
      <c r="A47" s="138" t="s">
        <v>48</v>
      </c>
      <c r="B47" s="139"/>
      <c r="C47" s="140"/>
      <c r="D47" s="16">
        <f>SUM(D46+D43+D40+D31+D22)</f>
        <v>2149</v>
      </c>
      <c r="E47" s="16">
        <f>SUM(E46+E43+E40+E31+E22)</f>
        <v>3362</v>
      </c>
      <c r="F47" s="16">
        <f>SUM(F46+F43+F40+F31+F22)</f>
        <v>796</v>
      </c>
      <c r="G47" s="16">
        <f>SUM(G46+G43+G40+G31+G22)</f>
        <v>897</v>
      </c>
      <c r="H47" s="16"/>
      <c r="I47" s="16"/>
      <c r="J47" s="16"/>
      <c r="K47" s="16"/>
      <c r="L47" s="16"/>
      <c r="M47" s="39"/>
      <c r="N47" s="48"/>
      <c r="O47" s="76">
        <f t="shared" si="0"/>
        <v>7204</v>
      </c>
    </row>
    <row r="48" spans="1:15" ht="21" customHeight="1" thickBot="1">
      <c r="A48" s="138" t="s">
        <v>162</v>
      </c>
      <c r="B48" s="139"/>
      <c r="C48" s="140"/>
      <c r="D48" s="16">
        <v>20</v>
      </c>
      <c r="E48" s="16">
        <v>46</v>
      </c>
      <c r="F48" s="16">
        <v>14</v>
      </c>
      <c r="G48" s="16">
        <v>8</v>
      </c>
      <c r="H48" s="16"/>
      <c r="I48" s="16"/>
      <c r="J48" s="16"/>
      <c r="K48" s="16"/>
      <c r="L48" s="16"/>
      <c r="M48" s="39"/>
      <c r="N48" s="48"/>
      <c r="O48" s="76">
        <f t="shared" si="0"/>
        <v>88</v>
      </c>
    </row>
    <row r="49" spans="1:15" ht="21" customHeight="1" thickBot="1">
      <c r="A49" s="138" t="s">
        <v>49</v>
      </c>
      <c r="B49" s="139"/>
      <c r="C49" s="140"/>
      <c r="D49" s="16">
        <f>SUM(D47:D48)</f>
        <v>2169</v>
      </c>
      <c r="E49" s="16">
        <f>SUM(E47:E48)</f>
        <v>3408</v>
      </c>
      <c r="F49" s="16">
        <f>SUM(F47:F48)</f>
        <v>810</v>
      </c>
      <c r="G49" s="16">
        <f>SUM(G47:G48)</f>
        <v>905</v>
      </c>
      <c r="H49" s="16"/>
      <c r="I49" s="16"/>
      <c r="J49" s="16"/>
      <c r="K49" s="16"/>
      <c r="L49" s="16"/>
      <c r="M49" s="39"/>
      <c r="N49" s="48"/>
      <c r="O49" s="76">
        <f t="shared" si="0"/>
        <v>7292</v>
      </c>
    </row>
    <row r="50" spans="1:15" ht="21" customHeight="1">
      <c r="A50" s="141" t="s">
        <v>163</v>
      </c>
      <c r="B50" s="131" t="s">
        <v>50</v>
      </c>
      <c r="C50" s="17" t="s">
        <v>51</v>
      </c>
      <c r="D50" s="19">
        <v>976</v>
      </c>
      <c r="E50" s="19">
        <v>1199</v>
      </c>
      <c r="F50" s="19">
        <v>336</v>
      </c>
      <c r="G50" s="19">
        <v>338</v>
      </c>
      <c r="H50" s="19"/>
      <c r="I50" s="19"/>
      <c r="J50" s="19"/>
      <c r="K50" s="19"/>
      <c r="L50" s="19"/>
      <c r="M50" s="35"/>
      <c r="N50" s="46"/>
      <c r="O50" s="89">
        <f t="shared" si="0"/>
        <v>2849</v>
      </c>
    </row>
    <row r="51" spans="1:15" ht="21" customHeight="1">
      <c r="A51" s="98"/>
      <c r="B51" s="128"/>
      <c r="C51" s="10" t="s">
        <v>52</v>
      </c>
      <c r="D51" s="12">
        <v>749</v>
      </c>
      <c r="E51" s="12">
        <v>1051</v>
      </c>
      <c r="F51" s="12">
        <v>283</v>
      </c>
      <c r="G51" s="12">
        <v>332</v>
      </c>
      <c r="H51" s="12"/>
      <c r="I51" s="12"/>
      <c r="J51" s="12"/>
      <c r="K51" s="12"/>
      <c r="L51" s="12"/>
      <c r="M51" s="32"/>
      <c r="N51" s="41"/>
      <c r="O51" s="74">
        <f t="shared" si="0"/>
        <v>2415</v>
      </c>
    </row>
    <row r="52" spans="1:15" ht="21" customHeight="1">
      <c r="A52" s="98"/>
      <c r="B52" s="128"/>
      <c r="C52" s="10" t="s">
        <v>43</v>
      </c>
      <c r="D52" s="12">
        <f>SUM(D50:D51)</f>
        <v>1725</v>
      </c>
      <c r="E52" s="12">
        <f>SUM(E50:E51)</f>
        <v>2250</v>
      </c>
      <c r="F52" s="12">
        <f>SUM(F50:F51)</f>
        <v>619</v>
      </c>
      <c r="G52" s="12">
        <f>SUM(G50:G51)</f>
        <v>670</v>
      </c>
      <c r="H52" s="12"/>
      <c r="I52" s="12"/>
      <c r="J52" s="12"/>
      <c r="K52" s="12"/>
      <c r="L52" s="12"/>
      <c r="M52" s="32"/>
      <c r="N52" s="41"/>
      <c r="O52" s="74">
        <f t="shared" si="0"/>
        <v>5264</v>
      </c>
    </row>
    <row r="53" spans="1:15" ht="21" customHeight="1">
      <c r="A53" s="98"/>
      <c r="B53" s="134" t="s">
        <v>164</v>
      </c>
      <c r="C53" s="135"/>
      <c r="D53" s="12">
        <v>6</v>
      </c>
      <c r="E53" s="12">
        <v>10</v>
      </c>
      <c r="F53" s="12">
        <v>3</v>
      </c>
      <c r="G53" s="12">
        <v>5</v>
      </c>
      <c r="H53" s="12"/>
      <c r="I53" s="12"/>
      <c r="J53" s="12"/>
      <c r="K53" s="12"/>
      <c r="L53" s="12"/>
      <c r="M53" s="32"/>
      <c r="N53" s="41"/>
      <c r="O53" s="74">
        <f t="shared" si="0"/>
        <v>24</v>
      </c>
    </row>
    <row r="54" spans="1:15" ht="21" customHeight="1" thickBot="1">
      <c r="A54" s="142"/>
      <c r="B54" s="136" t="s">
        <v>165</v>
      </c>
      <c r="C54" s="137"/>
      <c r="D54" s="21">
        <v>43</v>
      </c>
      <c r="E54" s="21">
        <v>49</v>
      </c>
      <c r="F54" s="21">
        <v>19</v>
      </c>
      <c r="G54" s="21">
        <v>17</v>
      </c>
      <c r="H54" s="21"/>
      <c r="I54" s="21"/>
      <c r="J54" s="21"/>
      <c r="K54" s="21"/>
      <c r="L54" s="21"/>
      <c r="M54" s="40"/>
      <c r="N54" s="42"/>
      <c r="O54" s="90">
        <f t="shared" si="0"/>
        <v>128</v>
      </c>
    </row>
    <row r="55" spans="1:15" ht="21" customHeight="1" thickBot="1">
      <c r="A55" s="143" t="s">
        <v>54</v>
      </c>
      <c r="B55" s="144"/>
      <c r="C55" s="144"/>
      <c r="D55" s="16">
        <f>SUM(D52:D54)</f>
        <v>1774</v>
      </c>
      <c r="E55" s="16">
        <f>SUM(E52:E54)</f>
        <v>2309</v>
      </c>
      <c r="F55" s="16">
        <f>SUM(F52:F54)</f>
        <v>641</v>
      </c>
      <c r="G55" s="16">
        <f>SUM(G52:G54)</f>
        <v>692</v>
      </c>
      <c r="H55" s="16"/>
      <c r="I55" s="16"/>
      <c r="J55" s="16"/>
      <c r="K55" s="16"/>
      <c r="L55" s="16"/>
      <c r="M55" s="39"/>
      <c r="N55" s="48"/>
      <c r="O55" s="76">
        <f t="shared" si="0"/>
        <v>5416</v>
      </c>
    </row>
    <row r="56" spans="1:15" ht="23.25" customHeight="1" thickBot="1">
      <c r="A56" s="146" t="s">
        <v>35</v>
      </c>
      <c r="B56" s="147"/>
      <c r="C56" s="147"/>
      <c r="D56" s="78">
        <f>SUM(D49+D55)</f>
        <v>3943</v>
      </c>
      <c r="E56" s="78">
        <f>SUM(E55+E49)</f>
        <v>5717</v>
      </c>
      <c r="F56" s="78">
        <f>SUM(F49+F55)</f>
        <v>1451</v>
      </c>
      <c r="G56" s="78">
        <f>SUM(G49+G55)</f>
        <v>1597</v>
      </c>
      <c r="H56" s="78"/>
      <c r="I56" s="78"/>
      <c r="J56" s="78"/>
      <c r="K56" s="78"/>
      <c r="L56" s="78"/>
      <c r="M56" s="82"/>
      <c r="N56" s="94"/>
      <c r="O56" s="76">
        <f t="shared" si="0"/>
        <v>12708</v>
      </c>
    </row>
    <row r="59" spans="1:15" ht="13.5">
      <c r="A59" s="132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1:15" ht="13.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</sheetData>
  <sheetProtection/>
  <mergeCells count="41">
    <mergeCell ref="A56:C56"/>
    <mergeCell ref="A49:C49"/>
    <mergeCell ref="B53:C53"/>
    <mergeCell ref="G7:G10"/>
    <mergeCell ref="E7:E10"/>
    <mergeCell ref="F7:F10"/>
    <mergeCell ref="C8:C10"/>
    <mergeCell ref="A41:B43"/>
    <mergeCell ref="A55:C55"/>
    <mergeCell ref="A50:A54"/>
    <mergeCell ref="A59:O60"/>
    <mergeCell ref="B11:B13"/>
    <mergeCell ref="B14:B16"/>
    <mergeCell ref="B17:B19"/>
    <mergeCell ref="B20:B22"/>
    <mergeCell ref="A48:C48"/>
    <mergeCell ref="B54:C54"/>
    <mergeCell ref="B38:B40"/>
    <mergeCell ref="A32:A40"/>
    <mergeCell ref="A47:C47"/>
    <mergeCell ref="A44:B46"/>
    <mergeCell ref="B29:B31"/>
    <mergeCell ref="B32:B34"/>
    <mergeCell ref="B50:B52"/>
    <mergeCell ref="B26:B28"/>
    <mergeCell ref="B35:B37"/>
    <mergeCell ref="B23:B25"/>
    <mergeCell ref="J7:J10"/>
    <mergeCell ref="A11:A22"/>
    <mergeCell ref="D7:D10"/>
    <mergeCell ref="H7:H10"/>
    <mergeCell ref="L7:L10"/>
    <mergeCell ref="A23:A31"/>
    <mergeCell ref="I7:I10"/>
    <mergeCell ref="O7:O10"/>
    <mergeCell ref="K7:K10"/>
    <mergeCell ref="A7:C7"/>
    <mergeCell ref="A8:A10"/>
    <mergeCell ref="B8:B10"/>
    <mergeCell ref="M7:M10"/>
    <mergeCell ref="N7:N10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6" ht="15" customHeight="1">
      <c r="A4" s="22"/>
      <c r="B4" s="22"/>
      <c r="C4" s="22"/>
      <c r="D4" s="22"/>
      <c r="E4" s="22"/>
      <c r="F4" s="22"/>
    </row>
    <row r="5" spans="1:15" ht="15" customHeight="1">
      <c r="A5" s="49" t="s">
        <v>83</v>
      </c>
      <c r="C5" s="50"/>
      <c r="D5" s="6"/>
      <c r="E5" s="52"/>
      <c r="F5" s="52"/>
      <c r="J5" s="53"/>
      <c r="K5" s="53"/>
      <c r="L5" s="53"/>
      <c r="M5" s="53"/>
      <c r="N5" s="53"/>
      <c r="O5" s="24"/>
    </row>
    <row r="6" spans="10:15" ht="15" customHeight="1" thickBot="1">
      <c r="J6" s="25"/>
      <c r="K6" s="25"/>
      <c r="L6" s="25"/>
      <c r="M6" s="25"/>
      <c r="N6" s="25"/>
      <c r="O6" s="25"/>
    </row>
    <row r="7" spans="1:15" ht="48" customHeight="1">
      <c r="A7" s="104" t="s">
        <v>61</v>
      </c>
      <c r="B7" s="105"/>
      <c r="C7" s="106"/>
      <c r="D7" s="156" t="s">
        <v>84</v>
      </c>
      <c r="E7" s="159" t="s">
        <v>85</v>
      </c>
      <c r="F7" s="117" t="s">
        <v>86</v>
      </c>
      <c r="G7" s="117" t="s">
        <v>87</v>
      </c>
      <c r="H7" s="117" t="s">
        <v>88</v>
      </c>
      <c r="I7" s="117" t="s">
        <v>89</v>
      </c>
      <c r="J7" s="164" t="s">
        <v>90</v>
      </c>
      <c r="K7" s="117"/>
      <c r="L7" s="117"/>
      <c r="M7" s="117"/>
      <c r="N7" s="167"/>
      <c r="O7" s="161" t="s">
        <v>67</v>
      </c>
    </row>
    <row r="8" spans="1:15" ht="13.5">
      <c r="A8" s="98" t="s">
        <v>37</v>
      </c>
      <c r="B8" s="97" t="s">
        <v>38</v>
      </c>
      <c r="C8" s="120" t="s">
        <v>39</v>
      </c>
      <c r="D8" s="157"/>
      <c r="E8" s="160"/>
      <c r="F8" s="179"/>
      <c r="G8" s="152"/>
      <c r="H8" s="152"/>
      <c r="I8" s="152"/>
      <c r="J8" s="165"/>
      <c r="K8" s="154"/>
      <c r="L8" s="154"/>
      <c r="M8" s="154"/>
      <c r="N8" s="187"/>
      <c r="O8" s="162"/>
    </row>
    <row r="9" spans="1:15" ht="13.5">
      <c r="A9" s="98"/>
      <c r="B9" s="97"/>
      <c r="C9" s="120"/>
      <c r="D9" s="157"/>
      <c r="E9" s="160"/>
      <c r="F9" s="179"/>
      <c r="G9" s="152"/>
      <c r="H9" s="152"/>
      <c r="I9" s="152"/>
      <c r="J9" s="165"/>
      <c r="K9" s="154"/>
      <c r="L9" s="154"/>
      <c r="M9" s="154"/>
      <c r="N9" s="187"/>
      <c r="O9" s="162"/>
    </row>
    <row r="10" spans="1:15" ht="18.75" customHeight="1" thickBot="1">
      <c r="A10" s="99"/>
      <c r="B10" s="100"/>
      <c r="C10" s="121"/>
      <c r="D10" s="158"/>
      <c r="E10" s="178"/>
      <c r="F10" s="180"/>
      <c r="G10" s="153"/>
      <c r="H10" s="153"/>
      <c r="I10" s="153"/>
      <c r="J10" s="166"/>
      <c r="K10" s="155"/>
      <c r="L10" s="155"/>
      <c r="M10" s="155"/>
      <c r="N10" s="187"/>
      <c r="O10" s="163"/>
    </row>
    <row r="11" spans="1:15" ht="21" customHeight="1">
      <c r="A11" s="107" t="s">
        <v>68</v>
      </c>
      <c r="B11" s="96" t="s">
        <v>40</v>
      </c>
      <c r="C11" s="7" t="s">
        <v>41</v>
      </c>
      <c r="D11" s="8">
        <v>257</v>
      </c>
      <c r="E11" s="9">
        <v>224</v>
      </c>
      <c r="F11" s="9">
        <v>521</v>
      </c>
      <c r="G11" s="9">
        <v>305</v>
      </c>
      <c r="H11" s="9">
        <v>551</v>
      </c>
      <c r="I11" s="9">
        <v>614</v>
      </c>
      <c r="J11" s="37">
        <v>526</v>
      </c>
      <c r="K11" s="37"/>
      <c r="L11" s="9"/>
      <c r="M11" s="60"/>
      <c r="N11" s="43"/>
      <c r="O11" s="73">
        <f aca="true" t="shared" si="0" ref="O11:O56">SUM(D11:J11)</f>
        <v>2998</v>
      </c>
    </row>
    <row r="12" spans="1:15" ht="21" customHeight="1">
      <c r="A12" s="108"/>
      <c r="B12" s="97"/>
      <c r="C12" s="10" t="s">
        <v>42</v>
      </c>
      <c r="D12" s="11">
        <v>57</v>
      </c>
      <c r="E12" s="12">
        <v>13</v>
      </c>
      <c r="F12" s="12">
        <v>160</v>
      </c>
      <c r="G12" s="12">
        <v>49</v>
      </c>
      <c r="H12" s="12">
        <v>115</v>
      </c>
      <c r="I12" s="12">
        <v>112</v>
      </c>
      <c r="J12" s="32">
        <v>99</v>
      </c>
      <c r="K12" s="32"/>
      <c r="L12" s="12"/>
      <c r="M12" s="54"/>
      <c r="N12" s="41"/>
      <c r="O12" s="74">
        <f t="shared" si="0"/>
        <v>605</v>
      </c>
    </row>
    <row r="13" spans="1:15" ht="21" customHeight="1">
      <c r="A13" s="108"/>
      <c r="B13" s="97"/>
      <c r="C13" s="10" t="s">
        <v>43</v>
      </c>
      <c r="D13" s="11">
        <f aca="true" t="shared" si="1" ref="D13:J13">SUM(D11:D12)</f>
        <v>314</v>
      </c>
      <c r="E13" s="12">
        <f t="shared" si="1"/>
        <v>237</v>
      </c>
      <c r="F13" s="12">
        <f t="shared" si="1"/>
        <v>681</v>
      </c>
      <c r="G13" s="12">
        <f t="shared" si="1"/>
        <v>354</v>
      </c>
      <c r="H13" s="12">
        <f t="shared" si="1"/>
        <v>666</v>
      </c>
      <c r="I13" s="12">
        <f t="shared" si="1"/>
        <v>726</v>
      </c>
      <c r="J13" s="32">
        <f t="shared" si="1"/>
        <v>625</v>
      </c>
      <c r="K13" s="32"/>
      <c r="L13" s="12"/>
      <c r="M13" s="54"/>
      <c r="N13" s="41"/>
      <c r="O13" s="75">
        <f t="shared" si="0"/>
        <v>3603</v>
      </c>
    </row>
    <row r="14" spans="1:15" ht="21" customHeight="1">
      <c r="A14" s="108"/>
      <c r="B14" s="97" t="s">
        <v>44</v>
      </c>
      <c r="C14" s="10" t="s">
        <v>41</v>
      </c>
      <c r="D14" s="11">
        <v>455</v>
      </c>
      <c r="E14" s="12">
        <v>208</v>
      </c>
      <c r="F14" s="12">
        <v>859</v>
      </c>
      <c r="G14" s="12">
        <v>659</v>
      </c>
      <c r="H14" s="12">
        <v>799</v>
      </c>
      <c r="I14" s="12">
        <v>1061</v>
      </c>
      <c r="J14" s="32">
        <v>900</v>
      </c>
      <c r="K14" s="32"/>
      <c r="L14" s="12"/>
      <c r="M14" s="54"/>
      <c r="N14" s="41"/>
      <c r="O14" s="74">
        <f t="shared" si="0"/>
        <v>4941</v>
      </c>
    </row>
    <row r="15" spans="1:15" ht="21" customHeight="1">
      <c r="A15" s="108"/>
      <c r="B15" s="97"/>
      <c r="C15" s="10" t="s">
        <v>42</v>
      </c>
      <c r="D15" s="11"/>
      <c r="E15" s="12">
        <v>2</v>
      </c>
      <c r="F15" s="12">
        <v>15</v>
      </c>
      <c r="G15" s="12">
        <v>3</v>
      </c>
      <c r="H15" s="12">
        <v>21</v>
      </c>
      <c r="I15" s="12">
        <v>8</v>
      </c>
      <c r="J15" s="32">
        <v>7</v>
      </c>
      <c r="K15" s="32"/>
      <c r="L15" s="12"/>
      <c r="M15" s="54"/>
      <c r="N15" s="41"/>
      <c r="O15" s="74">
        <f t="shared" si="0"/>
        <v>56</v>
      </c>
    </row>
    <row r="16" spans="1:15" ht="21" customHeight="1">
      <c r="A16" s="108"/>
      <c r="B16" s="97"/>
      <c r="C16" s="10" t="s">
        <v>43</v>
      </c>
      <c r="D16" s="11">
        <f aca="true" t="shared" si="2" ref="D16:J16">SUM(D14:D15)</f>
        <v>455</v>
      </c>
      <c r="E16" s="12">
        <f t="shared" si="2"/>
        <v>210</v>
      </c>
      <c r="F16" s="12">
        <f t="shared" si="2"/>
        <v>874</v>
      </c>
      <c r="G16" s="12">
        <f t="shared" si="2"/>
        <v>662</v>
      </c>
      <c r="H16" s="12">
        <f t="shared" si="2"/>
        <v>820</v>
      </c>
      <c r="I16" s="12">
        <f t="shared" si="2"/>
        <v>1069</v>
      </c>
      <c r="J16" s="32">
        <f t="shared" si="2"/>
        <v>907</v>
      </c>
      <c r="K16" s="32"/>
      <c r="L16" s="12"/>
      <c r="M16" s="54"/>
      <c r="N16" s="41"/>
      <c r="O16" s="75">
        <f t="shared" si="0"/>
        <v>4997</v>
      </c>
    </row>
    <row r="17" spans="1:15" ht="21" customHeight="1">
      <c r="A17" s="108"/>
      <c r="B17" s="97" t="s">
        <v>45</v>
      </c>
      <c r="C17" s="10" t="s">
        <v>41</v>
      </c>
      <c r="D17" s="11">
        <v>1</v>
      </c>
      <c r="E17" s="12">
        <v>1</v>
      </c>
      <c r="F17" s="12">
        <v>1</v>
      </c>
      <c r="G17" s="12">
        <v>6</v>
      </c>
      <c r="H17" s="12">
        <v>3</v>
      </c>
      <c r="I17" s="12">
        <v>1</v>
      </c>
      <c r="J17" s="32">
        <v>5</v>
      </c>
      <c r="K17" s="32"/>
      <c r="L17" s="12"/>
      <c r="M17" s="54"/>
      <c r="N17" s="41"/>
      <c r="O17" s="74">
        <f t="shared" si="0"/>
        <v>18</v>
      </c>
    </row>
    <row r="18" spans="1:15" ht="21" customHeight="1">
      <c r="A18" s="108"/>
      <c r="B18" s="97"/>
      <c r="C18" s="10" t="s">
        <v>42</v>
      </c>
      <c r="D18" s="11"/>
      <c r="E18" s="12"/>
      <c r="F18" s="12">
        <v>12</v>
      </c>
      <c r="G18" s="12"/>
      <c r="H18" s="12"/>
      <c r="I18" s="12">
        <v>9</v>
      </c>
      <c r="J18" s="12">
        <v>7</v>
      </c>
      <c r="K18" s="54"/>
      <c r="L18" s="12"/>
      <c r="M18" s="54"/>
      <c r="N18" s="41"/>
      <c r="O18" s="75">
        <f t="shared" si="0"/>
        <v>28</v>
      </c>
    </row>
    <row r="19" spans="1:15" ht="21" customHeight="1">
      <c r="A19" s="108"/>
      <c r="B19" s="97"/>
      <c r="C19" s="10" t="s">
        <v>43</v>
      </c>
      <c r="D19" s="11">
        <f aca="true" t="shared" si="3" ref="D19:J19">SUM(D17:D18)</f>
        <v>1</v>
      </c>
      <c r="E19" s="11">
        <f t="shared" si="3"/>
        <v>1</v>
      </c>
      <c r="F19" s="11">
        <f t="shared" si="3"/>
        <v>13</v>
      </c>
      <c r="G19" s="11">
        <f t="shared" si="3"/>
        <v>6</v>
      </c>
      <c r="H19" s="11">
        <f t="shared" si="3"/>
        <v>3</v>
      </c>
      <c r="I19" s="11">
        <f t="shared" si="3"/>
        <v>10</v>
      </c>
      <c r="J19" s="12">
        <f t="shared" si="3"/>
        <v>12</v>
      </c>
      <c r="K19" s="54"/>
      <c r="L19" s="12"/>
      <c r="M19" s="54"/>
      <c r="N19" s="41"/>
      <c r="O19" s="74">
        <f t="shared" si="0"/>
        <v>46</v>
      </c>
    </row>
    <row r="20" spans="1:15" ht="21" customHeight="1">
      <c r="A20" s="108"/>
      <c r="B20" s="97" t="s">
        <v>69</v>
      </c>
      <c r="C20" s="10" t="s">
        <v>41</v>
      </c>
      <c r="D20" s="11">
        <f aca="true" t="shared" si="4" ref="D20:J22">D11+D14+D17</f>
        <v>713</v>
      </c>
      <c r="E20" s="11">
        <f t="shared" si="4"/>
        <v>433</v>
      </c>
      <c r="F20" s="11">
        <f t="shared" si="4"/>
        <v>1381</v>
      </c>
      <c r="G20" s="11">
        <f t="shared" si="4"/>
        <v>970</v>
      </c>
      <c r="H20" s="11">
        <f t="shared" si="4"/>
        <v>1353</v>
      </c>
      <c r="I20" s="11">
        <f t="shared" si="4"/>
        <v>1676</v>
      </c>
      <c r="J20" s="12">
        <f t="shared" si="4"/>
        <v>1431</v>
      </c>
      <c r="K20" s="54"/>
      <c r="L20" s="12"/>
      <c r="M20" s="54"/>
      <c r="N20" s="41"/>
      <c r="O20" s="75">
        <f t="shared" si="0"/>
        <v>7957</v>
      </c>
    </row>
    <row r="21" spans="1:15" ht="21" customHeight="1">
      <c r="A21" s="108"/>
      <c r="B21" s="97"/>
      <c r="C21" s="10" t="s">
        <v>42</v>
      </c>
      <c r="D21" s="11">
        <f t="shared" si="4"/>
        <v>57</v>
      </c>
      <c r="E21" s="11">
        <f t="shared" si="4"/>
        <v>15</v>
      </c>
      <c r="F21" s="11">
        <f t="shared" si="4"/>
        <v>187</v>
      </c>
      <c r="G21" s="11">
        <f t="shared" si="4"/>
        <v>52</v>
      </c>
      <c r="H21" s="11">
        <f t="shared" si="4"/>
        <v>136</v>
      </c>
      <c r="I21" s="11">
        <f t="shared" si="4"/>
        <v>129</v>
      </c>
      <c r="J21" s="12">
        <f t="shared" si="4"/>
        <v>113</v>
      </c>
      <c r="K21" s="54"/>
      <c r="L21" s="12"/>
      <c r="M21" s="54"/>
      <c r="N21" s="41"/>
      <c r="O21" s="74">
        <f t="shared" si="0"/>
        <v>689</v>
      </c>
    </row>
    <row r="22" spans="1:15" ht="21" customHeight="1" thickBot="1">
      <c r="A22" s="109"/>
      <c r="B22" s="100"/>
      <c r="C22" s="13" t="s">
        <v>43</v>
      </c>
      <c r="D22" s="11">
        <f t="shared" si="4"/>
        <v>770</v>
      </c>
      <c r="E22" s="11">
        <f t="shared" si="4"/>
        <v>448</v>
      </c>
      <c r="F22" s="11">
        <f t="shared" si="4"/>
        <v>1568</v>
      </c>
      <c r="G22" s="11">
        <f t="shared" si="4"/>
        <v>1022</v>
      </c>
      <c r="H22" s="11">
        <f t="shared" si="4"/>
        <v>1489</v>
      </c>
      <c r="I22" s="11">
        <f t="shared" si="4"/>
        <v>1805</v>
      </c>
      <c r="J22" s="44">
        <f t="shared" si="4"/>
        <v>1544</v>
      </c>
      <c r="K22" s="59"/>
      <c r="L22" s="21"/>
      <c r="M22" s="59"/>
      <c r="N22" s="42"/>
      <c r="O22" s="89">
        <f t="shared" si="0"/>
        <v>8646</v>
      </c>
    </row>
    <row r="23" spans="1:15" ht="21" customHeight="1">
      <c r="A23" s="107" t="s">
        <v>70</v>
      </c>
      <c r="B23" s="96" t="s">
        <v>40</v>
      </c>
      <c r="C23" s="7" t="s">
        <v>41</v>
      </c>
      <c r="D23" s="8">
        <v>8</v>
      </c>
      <c r="E23" s="9">
        <v>9</v>
      </c>
      <c r="F23" s="9">
        <v>7</v>
      </c>
      <c r="G23" s="9">
        <v>10</v>
      </c>
      <c r="H23" s="9">
        <v>12</v>
      </c>
      <c r="I23" s="9">
        <v>10</v>
      </c>
      <c r="J23" s="37">
        <v>16</v>
      </c>
      <c r="K23" s="37"/>
      <c r="L23" s="9"/>
      <c r="M23" s="60"/>
      <c r="N23" s="43"/>
      <c r="O23" s="73">
        <f t="shared" si="0"/>
        <v>72</v>
      </c>
    </row>
    <row r="24" spans="1:15" ht="21" customHeight="1">
      <c r="A24" s="108"/>
      <c r="B24" s="97"/>
      <c r="C24" s="10" t="s">
        <v>42</v>
      </c>
      <c r="D24" s="11">
        <v>9</v>
      </c>
      <c r="E24" s="12"/>
      <c r="F24" s="12">
        <v>29</v>
      </c>
      <c r="G24" s="12">
        <v>42</v>
      </c>
      <c r="H24" s="12"/>
      <c r="I24" s="12">
        <v>33</v>
      </c>
      <c r="J24" s="32">
        <v>40</v>
      </c>
      <c r="K24" s="32"/>
      <c r="L24" s="12"/>
      <c r="M24" s="54"/>
      <c r="N24" s="41"/>
      <c r="O24" s="74">
        <f t="shared" si="0"/>
        <v>153</v>
      </c>
    </row>
    <row r="25" spans="1:15" ht="21" customHeight="1">
      <c r="A25" s="108"/>
      <c r="B25" s="97"/>
      <c r="C25" s="10" t="s">
        <v>43</v>
      </c>
      <c r="D25" s="11">
        <f aca="true" t="shared" si="5" ref="D25:J25">SUM(D23:D24)</f>
        <v>17</v>
      </c>
      <c r="E25" s="12">
        <f t="shared" si="5"/>
        <v>9</v>
      </c>
      <c r="F25" s="12">
        <f t="shared" si="5"/>
        <v>36</v>
      </c>
      <c r="G25" s="12">
        <f t="shared" si="5"/>
        <v>52</v>
      </c>
      <c r="H25" s="12">
        <f t="shared" si="5"/>
        <v>12</v>
      </c>
      <c r="I25" s="12">
        <f t="shared" si="5"/>
        <v>43</v>
      </c>
      <c r="J25" s="32">
        <f t="shared" si="5"/>
        <v>56</v>
      </c>
      <c r="K25" s="32"/>
      <c r="L25" s="12"/>
      <c r="M25" s="54"/>
      <c r="N25" s="41"/>
      <c r="O25" s="75">
        <f t="shared" si="0"/>
        <v>225</v>
      </c>
    </row>
    <row r="26" spans="1:15" ht="21" customHeight="1">
      <c r="A26" s="108"/>
      <c r="B26" s="97" t="s">
        <v>44</v>
      </c>
      <c r="C26" s="10" t="s">
        <v>41</v>
      </c>
      <c r="D26" s="11">
        <v>21</v>
      </c>
      <c r="E26" s="12">
        <v>8</v>
      </c>
      <c r="F26" s="12">
        <v>33</v>
      </c>
      <c r="G26" s="12">
        <v>19</v>
      </c>
      <c r="H26" s="12">
        <v>37</v>
      </c>
      <c r="I26" s="12">
        <v>46</v>
      </c>
      <c r="J26" s="32">
        <v>22</v>
      </c>
      <c r="K26" s="32"/>
      <c r="L26" s="12"/>
      <c r="M26" s="54"/>
      <c r="N26" s="41"/>
      <c r="O26" s="74">
        <f t="shared" si="0"/>
        <v>186</v>
      </c>
    </row>
    <row r="27" spans="1:15" ht="21" customHeight="1">
      <c r="A27" s="108"/>
      <c r="B27" s="97"/>
      <c r="C27" s="10" t="s">
        <v>42</v>
      </c>
      <c r="D27" s="11">
        <v>5</v>
      </c>
      <c r="E27" s="12"/>
      <c r="F27" s="12">
        <v>20</v>
      </c>
      <c r="G27" s="12">
        <v>3</v>
      </c>
      <c r="H27" s="12"/>
      <c r="I27" s="12">
        <v>4</v>
      </c>
      <c r="J27" s="12">
        <v>11</v>
      </c>
      <c r="K27" s="54"/>
      <c r="L27" s="12"/>
      <c r="M27" s="54"/>
      <c r="N27" s="41"/>
      <c r="O27" s="75">
        <f t="shared" si="0"/>
        <v>43</v>
      </c>
    </row>
    <row r="28" spans="1:15" ht="21" customHeight="1">
      <c r="A28" s="108"/>
      <c r="B28" s="97"/>
      <c r="C28" s="10" t="s">
        <v>43</v>
      </c>
      <c r="D28" s="11">
        <f aca="true" t="shared" si="6" ref="D28:J28">SUM(D26:D27)</f>
        <v>26</v>
      </c>
      <c r="E28" s="11">
        <f t="shared" si="6"/>
        <v>8</v>
      </c>
      <c r="F28" s="11">
        <f t="shared" si="6"/>
        <v>53</v>
      </c>
      <c r="G28" s="11">
        <f t="shared" si="6"/>
        <v>22</v>
      </c>
      <c r="H28" s="11">
        <f t="shared" si="6"/>
        <v>37</v>
      </c>
      <c r="I28" s="11">
        <f t="shared" si="6"/>
        <v>50</v>
      </c>
      <c r="J28" s="12">
        <f t="shared" si="6"/>
        <v>33</v>
      </c>
      <c r="K28" s="54"/>
      <c r="L28" s="12"/>
      <c r="M28" s="54"/>
      <c r="N28" s="41"/>
      <c r="O28" s="74">
        <f t="shared" si="0"/>
        <v>229</v>
      </c>
    </row>
    <row r="29" spans="1:15" ht="21" customHeight="1">
      <c r="A29" s="108"/>
      <c r="B29" s="97" t="s">
        <v>69</v>
      </c>
      <c r="C29" s="10" t="s">
        <v>41</v>
      </c>
      <c r="D29" s="11">
        <f aca="true" t="shared" si="7" ref="D29:J31">D23+D26</f>
        <v>29</v>
      </c>
      <c r="E29" s="11">
        <f t="shared" si="7"/>
        <v>17</v>
      </c>
      <c r="F29" s="11">
        <f t="shared" si="7"/>
        <v>40</v>
      </c>
      <c r="G29" s="11">
        <f t="shared" si="7"/>
        <v>29</v>
      </c>
      <c r="H29" s="11">
        <f t="shared" si="7"/>
        <v>49</v>
      </c>
      <c r="I29" s="11">
        <f t="shared" si="7"/>
        <v>56</v>
      </c>
      <c r="J29" s="12">
        <f t="shared" si="7"/>
        <v>38</v>
      </c>
      <c r="K29" s="54"/>
      <c r="L29" s="12"/>
      <c r="M29" s="54"/>
      <c r="N29" s="41"/>
      <c r="O29" s="75">
        <f t="shared" si="0"/>
        <v>258</v>
      </c>
    </row>
    <row r="30" spans="1:15" ht="21" customHeight="1">
      <c r="A30" s="108"/>
      <c r="B30" s="97"/>
      <c r="C30" s="10" t="s">
        <v>42</v>
      </c>
      <c r="D30" s="11">
        <f t="shared" si="7"/>
        <v>14</v>
      </c>
      <c r="E30" s="11">
        <f t="shared" si="7"/>
        <v>0</v>
      </c>
      <c r="F30" s="11">
        <f t="shared" si="7"/>
        <v>49</v>
      </c>
      <c r="G30" s="11">
        <f t="shared" si="7"/>
        <v>45</v>
      </c>
      <c r="H30" s="11">
        <f t="shared" si="7"/>
        <v>0</v>
      </c>
      <c r="I30" s="11">
        <f t="shared" si="7"/>
        <v>37</v>
      </c>
      <c r="J30" s="12">
        <f t="shared" si="7"/>
        <v>51</v>
      </c>
      <c r="K30" s="54"/>
      <c r="L30" s="12"/>
      <c r="M30" s="54"/>
      <c r="N30" s="41"/>
      <c r="O30" s="74">
        <f t="shared" si="0"/>
        <v>196</v>
      </c>
    </row>
    <row r="31" spans="1:15" ht="21" customHeight="1" thickBot="1">
      <c r="A31" s="109"/>
      <c r="B31" s="100"/>
      <c r="C31" s="13" t="s">
        <v>43</v>
      </c>
      <c r="D31" s="11">
        <f t="shared" si="7"/>
        <v>43</v>
      </c>
      <c r="E31" s="11">
        <f t="shared" si="7"/>
        <v>17</v>
      </c>
      <c r="F31" s="11">
        <f t="shared" si="7"/>
        <v>89</v>
      </c>
      <c r="G31" s="11">
        <f t="shared" si="7"/>
        <v>74</v>
      </c>
      <c r="H31" s="11">
        <f t="shared" si="7"/>
        <v>49</v>
      </c>
      <c r="I31" s="11">
        <f t="shared" si="7"/>
        <v>93</v>
      </c>
      <c r="J31" s="12">
        <f t="shared" si="7"/>
        <v>89</v>
      </c>
      <c r="K31" s="59"/>
      <c r="L31" s="21"/>
      <c r="M31" s="59"/>
      <c r="N31" s="45"/>
      <c r="O31" s="89">
        <f t="shared" si="0"/>
        <v>454</v>
      </c>
    </row>
    <row r="32" spans="1:15" ht="21" customHeight="1">
      <c r="A32" s="107" t="s">
        <v>71</v>
      </c>
      <c r="B32" s="96" t="s">
        <v>40</v>
      </c>
      <c r="C32" s="7" t="s">
        <v>41</v>
      </c>
      <c r="D32" s="8">
        <v>1580</v>
      </c>
      <c r="E32" s="9">
        <v>603</v>
      </c>
      <c r="F32" s="9">
        <v>3352</v>
      </c>
      <c r="G32" s="9">
        <v>1189</v>
      </c>
      <c r="H32" s="9">
        <v>1996</v>
      </c>
      <c r="I32" s="9">
        <v>2320</v>
      </c>
      <c r="J32" s="9">
        <v>2174</v>
      </c>
      <c r="K32" s="37"/>
      <c r="L32" s="9"/>
      <c r="M32" s="8"/>
      <c r="N32" s="46"/>
      <c r="O32" s="73">
        <f t="shared" si="0"/>
        <v>13214</v>
      </c>
    </row>
    <row r="33" spans="1:15" ht="21" customHeight="1">
      <c r="A33" s="108"/>
      <c r="B33" s="97"/>
      <c r="C33" s="10" t="s">
        <v>42</v>
      </c>
      <c r="D33" s="11">
        <v>5</v>
      </c>
      <c r="E33" s="12">
        <v>2</v>
      </c>
      <c r="F33" s="12">
        <v>2</v>
      </c>
      <c r="G33" s="12">
        <v>3</v>
      </c>
      <c r="H33" s="12">
        <v>2</v>
      </c>
      <c r="I33" s="12">
        <v>3</v>
      </c>
      <c r="J33" s="12">
        <v>21</v>
      </c>
      <c r="K33" s="54"/>
      <c r="L33" s="12"/>
      <c r="M33" s="54"/>
      <c r="N33" s="41"/>
      <c r="O33" s="74">
        <f t="shared" si="0"/>
        <v>38</v>
      </c>
    </row>
    <row r="34" spans="1:15" ht="21" customHeight="1">
      <c r="A34" s="108"/>
      <c r="B34" s="97"/>
      <c r="C34" s="10" t="s">
        <v>43</v>
      </c>
      <c r="D34" s="11">
        <f aca="true" t="shared" si="8" ref="D34:J34">SUM(D32:D33)</f>
        <v>1585</v>
      </c>
      <c r="E34" s="11">
        <f t="shared" si="8"/>
        <v>605</v>
      </c>
      <c r="F34" s="11">
        <f t="shared" si="8"/>
        <v>3354</v>
      </c>
      <c r="G34" s="11">
        <f t="shared" si="8"/>
        <v>1192</v>
      </c>
      <c r="H34" s="11">
        <f t="shared" si="8"/>
        <v>1998</v>
      </c>
      <c r="I34" s="11">
        <f t="shared" si="8"/>
        <v>2323</v>
      </c>
      <c r="J34" s="12">
        <f t="shared" si="8"/>
        <v>2195</v>
      </c>
      <c r="K34" s="54"/>
      <c r="L34" s="12"/>
      <c r="M34" s="54"/>
      <c r="N34" s="41"/>
      <c r="O34" s="75">
        <f t="shared" si="0"/>
        <v>13252</v>
      </c>
    </row>
    <row r="35" spans="1:15" ht="21" customHeight="1">
      <c r="A35" s="108"/>
      <c r="B35" s="97" t="s">
        <v>44</v>
      </c>
      <c r="C35" s="10" t="s">
        <v>41</v>
      </c>
      <c r="D35" s="11">
        <v>2728</v>
      </c>
      <c r="E35" s="12">
        <v>988</v>
      </c>
      <c r="F35" s="12">
        <v>5193</v>
      </c>
      <c r="G35" s="12">
        <v>2223</v>
      </c>
      <c r="H35" s="12">
        <v>3765</v>
      </c>
      <c r="I35" s="12">
        <v>3728</v>
      </c>
      <c r="J35" s="12">
        <v>2888</v>
      </c>
      <c r="K35" s="54"/>
      <c r="L35" s="12"/>
      <c r="M35" s="54"/>
      <c r="N35" s="41"/>
      <c r="O35" s="74">
        <f t="shared" si="0"/>
        <v>21513</v>
      </c>
    </row>
    <row r="36" spans="1:15" ht="21" customHeight="1">
      <c r="A36" s="108"/>
      <c r="B36" s="97"/>
      <c r="C36" s="10" t="s">
        <v>42</v>
      </c>
      <c r="D36" s="11">
        <v>42</v>
      </c>
      <c r="E36" s="12">
        <v>4</v>
      </c>
      <c r="F36" s="12">
        <v>13</v>
      </c>
      <c r="G36" s="12">
        <v>10</v>
      </c>
      <c r="H36" s="12">
        <v>24</v>
      </c>
      <c r="I36" s="12">
        <v>18</v>
      </c>
      <c r="J36" s="12">
        <v>34</v>
      </c>
      <c r="K36" s="54"/>
      <c r="L36" s="12"/>
      <c r="M36" s="54"/>
      <c r="N36" s="41"/>
      <c r="O36" s="75">
        <f t="shared" si="0"/>
        <v>145</v>
      </c>
    </row>
    <row r="37" spans="1:15" ht="21" customHeight="1">
      <c r="A37" s="108"/>
      <c r="B37" s="97"/>
      <c r="C37" s="10" t="s">
        <v>43</v>
      </c>
      <c r="D37" s="11">
        <f aca="true" t="shared" si="9" ref="D37:J37">SUM(D35:D36)</f>
        <v>2770</v>
      </c>
      <c r="E37" s="12">
        <f t="shared" si="9"/>
        <v>992</v>
      </c>
      <c r="F37" s="12">
        <f t="shared" si="9"/>
        <v>5206</v>
      </c>
      <c r="G37" s="12">
        <f t="shared" si="9"/>
        <v>2233</v>
      </c>
      <c r="H37" s="12">
        <f t="shared" si="9"/>
        <v>3789</v>
      </c>
      <c r="I37" s="12">
        <f t="shared" si="9"/>
        <v>3746</v>
      </c>
      <c r="J37" s="12">
        <f t="shared" si="9"/>
        <v>2922</v>
      </c>
      <c r="K37" s="54"/>
      <c r="L37" s="12"/>
      <c r="M37" s="54"/>
      <c r="N37" s="41"/>
      <c r="O37" s="74">
        <f t="shared" si="0"/>
        <v>21658</v>
      </c>
    </row>
    <row r="38" spans="1:15" ht="21" customHeight="1">
      <c r="A38" s="108"/>
      <c r="B38" s="97" t="s">
        <v>69</v>
      </c>
      <c r="C38" s="10" t="s">
        <v>41</v>
      </c>
      <c r="D38" s="11">
        <f aca="true" t="shared" si="10" ref="D38:J40">D32+D35</f>
        <v>4308</v>
      </c>
      <c r="E38" s="11">
        <f t="shared" si="10"/>
        <v>1591</v>
      </c>
      <c r="F38" s="11">
        <f t="shared" si="10"/>
        <v>8545</v>
      </c>
      <c r="G38" s="11">
        <f t="shared" si="10"/>
        <v>3412</v>
      </c>
      <c r="H38" s="11">
        <f t="shared" si="10"/>
        <v>5761</v>
      </c>
      <c r="I38" s="11">
        <f t="shared" si="10"/>
        <v>6048</v>
      </c>
      <c r="J38" s="12">
        <f t="shared" si="10"/>
        <v>5062</v>
      </c>
      <c r="K38" s="54"/>
      <c r="L38" s="12"/>
      <c r="M38" s="54"/>
      <c r="N38" s="41"/>
      <c r="O38" s="75">
        <f t="shared" si="0"/>
        <v>34727</v>
      </c>
    </row>
    <row r="39" spans="1:15" ht="21" customHeight="1">
      <c r="A39" s="108"/>
      <c r="B39" s="97"/>
      <c r="C39" s="10" t="s">
        <v>42</v>
      </c>
      <c r="D39" s="11">
        <f t="shared" si="10"/>
        <v>47</v>
      </c>
      <c r="E39" s="11">
        <f t="shared" si="10"/>
        <v>6</v>
      </c>
      <c r="F39" s="11">
        <f t="shared" si="10"/>
        <v>15</v>
      </c>
      <c r="G39" s="11">
        <f t="shared" si="10"/>
        <v>13</v>
      </c>
      <c r="H39" s="11">
        <f t="shared" si="10"/>
        <v>26</v>
      </c>
      <c r="I39" s="11">
        <f t="shared" si="10"/>
        <v>21</v>
      </c>
      <c r="J39" s="12">
        <f t="shared" si="10"/>
        <v>55</v>
      </c>
      <c r="K39" s="54"/>
      <c r="L39" s="12"/>
      <c r="M39" s="54"/>
      <c r="N39" s="41"/>
      <c r="O39" s="74">
        <f t="shared" si="0"/>
        <v>183</v>
      </c>
    </row>
    <row r="40" spans="1:15" ht="21" customHeight="1" thickBot="1">
      <c r="A40" s="109"/>
      <c r="B40" s="100"/>
      <c r="C40" s="13" t="s">
        <v>43</v>
      </c>
      <c r="D40" s="11">
        <f t="shared" si="10"/>
        <v>4355</v>
      </c>
      <c r="E40" s="11">
        <f t="shared" si="10"/>
        <v>1597</v>
      </c>
      <c r="F40" s="11">
        <f t="shared" si="10"/>
        <v>8560</v>
      </c>
      <c r="G40" s="11">
        <f t="shared" si="10"/>
        <v>3425</v>
      </c>
      <c r="H40" s="11">
        <f t="shared" si="10"/>
        <v>5787</v>
      </c>
      <c r="I40" s="11">
        <f t="shared" si="10"/>
        <v>6069</v>
      </c>
      <c r="J40" s="12">
        <f t="shared" si="10"/>
        <v>5117</v>
      </c>
      <c r="K40" s="59"/>
      <c r="L40" s="21"/>
      <c r="M40" s="59"/>
      <c r="N40" s="42"/>
      <c r="O40" s="89">
        <f t="shared" si="0"/>
        <v>34910</v>
      </c>
    </row>
    <row r="41" spans="1:15" ht="21" customHeight="1">
      <c r="A41" s="125" t="s">
        <v>46</v>
      </c>
      <c r="B41" s="126"/>
      <c r="C41" s="7" t="s">
        <v>41</v>
      </c>
      <c r="D41" s="8">
        <v>173</v>
      </c>
      <c r="E41" s="9">
        <v>76</v>
      </c>
      <c r="F41" s="9">
        <v>192</v>
      </c>
      <c r="G41" s="9">
        <v>117</v>
      </c>
      <c r="H41" s="9">
        <v>212</v>
      </c>
      <c r="I41" s="9">
        <v>247</v>
      </c>
      <c r="J41" s="9">
        <v>235</v>
      </c>
      <c r="K41" s="60"/>
      <c r="L41" s="9"/>
      <c r="M41" s="60"/>
      <c r="N41" s="43"/>
      <c r="O41" s="73">
        <f t="shared" si="0"/>
        <v>1252</v>
      </c>
    </row>
    <row r="42" spans="1:15" ht="21" customHeight="1">
      <c r="A42" s="127"/>
      <c r="B42" s="128"/>
      <c r="C42" s="10" t="s">
        <v>42</v>
      </c>
      <c r="D42" s="11">
        <v>19</v>
      </c>
      <c r="E42" s="12">
        <v>6</v>
      </c>
      <c r="F42" s="12">
        <v>163</v>
      </c>
      <c r="G42" s="12">
        <v>36</v>
      </c>
      <c r="H42" s="12">
        <v>44</v>
      </c>
      <c r="I42" s="12">
        <v>38</v>
      </c>
      <c r="J42" s="12">
        <v>12</v>
      </c>
      <c r="K42" s="54"/>
      <c r="L42" s="12"/>
      <c r="M42" s="54"/>
      <c r="N42" s="41"/>
      <c r="O42" s="74">
        <f t="shared" si="0"/>
        <v>318</v>
      </c>
    </row>
    <row r="43" spans="1:15" ht="21" customHeight="1" thickBot="1">
      <c r="A43" s="129"/>
      <c r="B43" s="130"/>
      <c r="C43" s="13" t="s">
        <v>43</v>
      </c>
      <c r="D43" s="14">
        <f aca="true" t="shared" si="11" ref="D43:J43">SUM(D41:D42)</f>
        <v>192</v>
      </c>
      <c r="E43" s="44">
        <f t="shared" si="11"/>
        <v>82</v>
      </c>
      <c r="F43" s="44">
        <f t="shared" si="11"/>
        <v>355</v>
      </c>
      <c r="G43" s="44">
        <f t="shared" si="11"/>
        <v>153</v>
      </c>
      <c r="H43" s="44">
        <f t="shared" si="11"/>
        <v>256</v>
      </c>
      <c r="I43" s="44">
        <f t="shared" si="11"/>
        <v>285</v>
      </c>
      <c r="J43" s="44">
        <f t="shared" si="11"/>
        <v>247</v>
      </c>
      <c r="K43" s="57"/>
      <c r="L43" s="44"/>
      <c r="M43" s="57"/>
      <c r="N43" s="45"/>
      <c r="O43" s="89">
        <f t="shared" si="0"/>
        <v>1570</v>
      </c>
    </row>
    <row r="44" spans="1:15" ht="21" customHeight="1">
      <c r="A44" s="125" t="s">
        <v>47</v>
      </c>
      <c r="B44" s="126"/>
      <c r="C44" s="7" t="s">
        <v>41</v>
      </c>
      <c r="D44" s="8">
        <v>77</v>
      </c>
      <c r="E44" s="9">
        <v>43</v>
      </c>
      <c r="F44" s="9">
        <v>75</v>
      </c>
      <c r="G44" s="9">
        <v>46</v>
      </c>
      <c r="H44" s="9">
        <v>167</v>
      </c>
      <c r="I44" s="9">
        <v>172</v>
      </c>
      <c r="J44" s="9">
        <v>218</v>
      </c>
      <c r="K44" s="61"/>
      <c r="L44" s="19"/>
      <c r="M44" s="61"/>
      <c r="N44" s="46"/>
      <c r="O44" s="73">
        <f t="shared" si="0"/>
        <v>798</v>
      </c>
    </row>
    <row r="45" spans="1:15" ht="21" customHeight="1">
      <c r="A45" s="127"/>
      <c r="B45" s="128"/>
      <c r="C45" s="10" t="s">
        <v>42</v>
      </c>
      <c r="D45" s="11"/>
      <c r="E45" s="12"/>
      <c r="F45" s="12">
        <v>4</v>
      </c>
      <c r="G45" s="12"/>
      <c r="H45" s="12"/>
      <c r="I45" s="12"/>
      <c r="J45" s="12"/>
      <c r="K45" s="54"/>
      <c r="L45" s="12"/>
      <c r="M45" s="54"/>
      <c r="N45" s="41"/>
      <c r="O45" s="74">
        <f t="shared" si="0"/>
        <v>4</v>
      </c>
    </row>
    <row r="46" spans="1:15" ht="21" customHeight="1" thickBot="1">
      <c r="A46" s="129"/>
      <c r="B46" s="130"/>
      <c r="C46" s="13" t="s">
        <v>43</v>
      </c>
      <c r="D46" s="14">
        <f aca="true" t="shared" si="12" ref="D46:J46">SUM(D44:D45)</f>
        <v>77</v>
      </c>
      <c r="E46" s="14">
        <f t="shared" si="12"/>
        <v>43</v>
      </c>
      <c r="F46" s="14">
        <f t="shared" si="12"/>
        <v>79</v>
      </c>
      <c r="G46" s="14">
        <f t="shared" si="12"/>
        <v>46</v>
      </c>
      <c r="H46" s="14">
        <f t="shared" si="12"/>
        <v>167</v>
      </c>
      <c r="I46" s="14">
        <f t="shared" si="12"/>
        <v>172</v>
      </c>
      <c r="J46" s="44">
        <f t="shared" si="12"/>
        <v>218</v>
      </c>
      <c r="K46" s="59"/>
      <c r="L46" s="21"/>
      <c r="M46" s="59"/>
      <c r="N46" s="42"/>
      <c r="O46" s="89">
        <f t="shared" si="0"/>
        <v>802</v>
      </c>
    </row>
    <row r="47" spans="1:15" ht="21" customHeight="1" thickBot="1">
      <c r="A47" s="138" t="s">
        <v>48</v>
      </c>
      <c r="B47" s="139"/>
      <c r="C47" s="140"/>
      <c r="D47" s="15">
        <f>SUM(D46+D43+D40+D31+D22:D22)</f>
        <v>5437</v>
      </c>
      <c r="E47" s="16">
        <f aca="true" t="shared" si="13" ref="E47:J47">SUM(E46+E43+E40+E31+E22)</f>
        <v>2187</v>
      </c>
      <c r="F47" s="16">
        <f t="shared" si="13"/>
        <v>10651</v>
      </c>
      <c r="G47" s="16">
        <f t="shared" si="13"/>
        <v>4720</v>
      </c>
      <c r="H47" s="16">
        <f t="shared" si="13"/>
        <v>7748</v>
      </c>
      <c r="I47" s="16">
        <f t="shared" si="13"/>
        <v>8424</v>
      </c>
      <c r="J47" s="39">
        <f t="shared" si="13"/>
        <v>7215</v>
      </c>
      <c r="K47" s="39"/>
      <c r="L47" s="16"/>
      <c r="M47" s="58"/>
      <c r="N47" s="48"/>
      <c r="O47" s="79">
        <f t="shared" si="0"/>
        <v>46382</v>
      </c>
    </row>
    <row r="48" spans="1:15" ht="21" customHeight="1" thickBot="1">
      <c r="A48" s="138" t="s">
        <v>72</v>
      </c>
      <c r="B48" s="139"/>
      <c r="C48" s="140"/>
      <c r="D48" s="15">
        <v>104</v>
      </c>
      <c r="E48" s="16">
        <v>24</v>
      </c>
      <c r="F48" s="16">
        <v>253</v>
      </c>
      <c r="G48" s="16">
        <v>109</v>
      </c>
      <c r="H48" s="16">
        <v>157</v>
      </c>
      <c r="I48" s="16">
        <v>132</v>
      </c>
      <c r="J48" s="39">
        <v>103</v>
      </c>
      <c r="K48" s="39"/>
      <c r="L48" s="16"/>
      <c r="M48" s="58"/>
      <c r="N48" s="48"/>
      <c r="O48" s="79">
        <f t="shared" si="0"/>
        <v>882</v>
      </c>
    </row>
    <row r="49" spans="1:15" ht="21" customHeight="1" thickBot="1">
      <c r="A49" s="138" t="s">
        <v>49</v>
      </c>
      <c r="B49" s="139"/>
      <c r="C49" s="140"/>
      <c r="D49" s="15">
        <f aca="true" t="shared" si="14" ref="D49:J49">SUM(D47:D48)</f>
        <v>5541</v>
      </c>
      <c r="E49" s="16">
        <f t="shared" si="14"/>
        <v>2211</v>
      </c>
      <c r="F49" s="16">
        <f t="shared" si="14"/>
        <v>10904</v>
      </c>
      <c r="G49" s="16">
        <f t="shared" si="14"/>
        <v>4829</v>
      </c>
      <c r="H49" s="16">
        <f t="shared" si="14"/>
        <v>7905</v>
      </c>
      <c r="I49" s="16">
        <f t="shared" si="14"/>
        <v>8556</v>
      </c>
      <c r="J49" s="39">
        <f t="shared" si="14"/>
        <v>7318</v>
      </c>
      <c r="K49" s="39"/>
      <c r="L49" s="16"/>
      <c r="M49" s="58"/>
      <c r="N49" s="48"/>
      <c r="O49" s="79">
        <f t="shared" si="0"/>
        <v>47264</v>
      </c>
    </row>
    <row r="50" spans="1:15" ht="21" customHeight="1">
      <c r="A50" s="141" t="s">
        <v>73</v>
      </c>
      <c r="B50" s="131" t="s">
        <v>50</v>
      </c>
      <c r="C50" s="17" t="s">
        <v>51</v>
      </c>
      <c r="D50" s="18">
        <v>2622</v>
      </c>
      <c r="E50" s="19">
        <v>753</v>
      </c>
      <c r="F50" s="19">
        <v>5549</v>
      </c>
      <c r="G50" s="19">
        <v>2221</v>
      </c>
      <c r="H50" s="19">
        <v>3387</v>
      </c>
      <c r="I50" s="19">
        <v>3653</v>
      </c>
      <c r="J50" s="35">
        <v>1917</v>
      </c>
      <c r="K50" s="35"/>
      <c r="L50" s="19"/>
      <c r="M50" s="61"/>
      <c r="N50" s="46"/>
      <c r="O50" s="73">
        <f t="shared" si="0"/>
        <v>20102</v>
      </c>
    </row>
    <row r="51" spans="1:15" ht="21" customHeight="1">
      <c r="A51" s="98"/>
      <c r="B51" s="128"/>
      <c r="C51" s="10" t="s">
        <v>52</v>
      </c>
      <c r="D51" s="11">
        <v>1021</v>
      </c>
      <c r="E51" s="12">
        <v>706</v>
      </c>
      <c r="F51" s="12">
        <v>2499</v>
      </c>
      <c r="G51" s="12">
        <v>1652</v>
      </c>
      <c r="H51" s="12">
        <v>2574</v>
      </c>
      <c r="I51" s="12">
        <v>2903</v>
      </c>
      <c r="J51" s="32">
        <v>1275</v>
      </c>
      <c r="K51" s="32"/>
      <c r="L51" s="12"/>
      <c r="M51" s="54"/>
      <c r="N51" s="41"/>
      <c r="O51" s="74">
        <f t="shared" si="0"/>
        <v>12630</v>
      </c>
    </row>
    <row r="52" spans="1:15" ht="21" customHeight="1">
      <c r="A52" s="98"/>
      <c r="B52" s="128"/>
      <c r="C52" s="10" t="s">
        <v>43</v>
      </c>
      <c r="D52" s="11">
        <f aca="true" t="shared" si="15" ref="D52:J52">SUM(D50:D51)</f>
        <v>3643</v>
      </c>
      <c r="E52" s="12">
        <f t="shared" si="15"/>
        <v>1459</v>
      </c>
      <c r="F52" s="12">
        <f t="shared" si="15"/>
        <v>8048</v>
      </c>
      <c r="G52" s="12">
        <f t="shared" si="15"/>
        <v>3873</v>
      </c>
      <c r="H52" s="12">
        <f t="shared" si="15"/>
        <v>5961</v>
      </c>
      <c r="I52" s="12">
        <f t="shared" si="15"/>
        <v>6556</v>
      </c>
      <c r="J52" s="32">
        <f t="shared" si="15"/>
        <v>3192</v>
      </c>
      <c r="K52" s="32"/>
      <c r="L52" s="12"/>
      <c r="M52" s="54"/>
      <c r="N52" s="41"/>
      <c r="O52" s="74">
        <f t="shared" si="0"/>
        <v>32732</v>
      </c>
    </row>
    <row r="53" spans="1:15" ht="21" customHeight="1">
      <c r="A53" s="98"/>
      <c r="B53" s="134" t="s">
        <v>74</v>
      </c>
      <c r="C53" s="135"/>
      <c r="D53" s="11">
        <v>15</v>
      </c>
      <c r="E53" s="12">
        <v>7</v>
      </c>
      <c r="F53" s="12">
        <v>35</v>
      </c>
      <c r="G53" s="12">
        <v>18</v>
      </c>
      <c r="H53" s="12">
        <v>36</v>
      </c>
      <c r="I53" s="12">
        <v>50</v>
      </c>
      <c r="J53" s="32">
        <v>10</v>
      </c>
      <c r="K53" s="32"/>
      <c r="L53" s="12"/>
      <c r="M53" s="54"/>
      <c r="N53" s="41"/>
      <c r="O53" s="74">
        <f t="shared" si="0"/>
        <v>171</v>
      </c>
    </row>
    <row r="54" spans="1:15" ht="21" customHeight="1" thickBot="1">
      <c r="A54" s="142"/>
      <c r="B54" s="136" t="s">
        <v>75</v>
      </c>
      <c r="C54" s="137"/>
      <c r="D54" s="20">
        <v>133</v>
      </c>
      <c r="E54" s="21">
        <v>60</v>
      </c>
      <c r="F54" s="21">
        <v>212</v>
      </c>
      <c r="G54" s="21">
        <v>137</v>
      </c>
      <c r="H54" s="21">
        <v>186</v>
      </c>
      <c r="I54" s="21">
        <v>216</v>
      </c>
      <c r="J54" s="40">
        <v>91</v>
      </c>
      <c r="K54" s="40"/>
      <c r="L54" s="21"/>
      <c r="M54" s="59"/>
      <c r="N54" s="42"/>
      <c r="O54" s="89">
        <f t="shared" si="0"/>
        <v>1035</v>
      </c>
    </row>
    <row r="55" spans="1:15" ht="21" customHeight="1" thickBot="1">
      <c r="A55" s="143" t="s">
        <v>54</v>
      </c>
      <c r="B55" s="144"/>
      <c r="C55" s="145"/>
      <c r="D55" s="15">
        <f aca="true" t="shared" si="16" ref="D55:J55">SUM(D52:D54)</f>
        <v>3791</v>
      </c>
      <c r="E55" s="16">
        <f t="shared" si="16"/>
        <v>1526</v>
      </c>
      <c r="F55" s="16">
        <f t="shared" si="16"/>
        <v>8295</v>
      </c>
      <c r="G55" s="16">
        <f t="shared" si="16"/>
        <v>4028</v>
      </c>
      <c r="H55" s="16">
        <f t="shared" si="16"/>
        <v>6183</v>
      </c>
      <c r="I55" s="16">
        <f t="shared" si="16"/>
        <v>6822</v>
      </c>
      <c r="J55" s="39">
        <f t="shared" si="16"/>
        <v>3293</v>
      </c>
      <c r="K55" s="39"/>
      <c r="L55" s="16"/>
      <c r="M55" s="58"/>
      <c r="N55" s="48"/>
      <c r="O55" s="79">
        <f t="shared" si="0"/>
        <v>33938</v>
      </c>
    </row>
    <row r="56" spans="1:15" ht="23.25" customHeight="1" thickBot="1">
      <c r="A56" s="146" t="s">
        <v>35</v>
      </c>
      <c r="B56" s="147"/>
      <c r="C56" s="148"/>
      <c r="D56" s="77">
        <f>SUM(D55+D49)</f>
        <v>9332</v>
      </c>
      <c r="E56" s="78">
        <f>SUM(E55+E49)</f>
        <v>3737</v>
      </c>
      <c r="F56" s="78">
        <f>SUM(F55+F49)</f>
        <v>19199</v>
      </c>
      <c r="G56" s="78">
        <f>SUM(G49+G55)</f>
        <v>8857</v>
      </c>
      <c r="H56" s="78">
        <f>SUM(H49+H55)</f>
        <v>14088</v>
      </c>
      <c r="I56" s="78">
        <f>SUM(I55+I49)</f>
        <v>15378</v>
      </c>
      <c r="J56" s="82">
        <f>SUM(J55+J49)</f>
        <v>10611</v>
      </c>
      <c r="K56" s="82"/>
      <c r="L56" s="78"/>
      <c r="M56" s="95"/>
      <c r="N56" s="94"/>
      <c r="O56" s="76">
        <f t="shared" si="0"/>
        <v>81202</v>
      </c>
    </row>
    <row r="59" spans="1:15" ht="13.5">
      <c r="A59" s="132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1:15" ht="13.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</sheetData>
  <sheetProtection/>
  <mergeCells count="41">
    <mergeCell ref="B11:B13"/>
    <mergeCell ref="G7:G10"/>
    <mergeCell ref="I7:I10"/>
    <mergeCell ref="J7:J10"/>
    <mergeCell ref="F7:F10"/>
    <mergeCell ref="A44:B46"/>
    <mergeCell ref="A50:A54"/>
    <mergeCell ref="A41:B43"/>
    <mergeCell ref="B35:B37"/>
    <mergeCell ref="A49:C49"/>
    <mergeCell ref="B14:B16"/>
    <mergeCell ref="A8:A10"/>
    <mergeCell ref="E7:E10"/>
    <mergeCell ref="A11:A22"/>
    <mergeCell ref="A55:C55"/>
    <mergeCell ref="A48:C48"/>
    <mergeCell ref="B17:B19"/>
    <mergeCell ref="A7:C7"/>
    <mergeCell ref="B20:B22"/>
    <mergeCell ref="B53:C53"/>
    <mergeCell ref="A47:C47"/>
    <mergeCell ref="A59:O60"/>
    <mergeCell ref="A23:A31"/>
    <mergeCell ref="B23:B25"/>
    <mergeCell ref="A32:A40"/>
    <mergeCell ref="B54:C54"/>
    <mergeCell ref="B26:B28"/>
    <mergeCell ref="B38:B40"/>
    <mergeCell ref="B32:B34"/>
    <mergeCell ref="A56:C56"/>
    <mergeCell ref="B50:B52"/>
    <mergeCell ref="N7:N10"/>
    <mergeCell ref="B29:B31"/>
    <mergeCell ref="O7:O10"/>
    <mergeCell ref="B8:B10"/>
    <mergeCell ref="M7:M10"/>
    <mergeCell ref="L7:L10"/>
    <mergeCell ref="H7:H10"/>
    <mergeCell ref="K7:K10"/>
    <mergeCell ref="C8:C10"/>
    <mergeCell ref="D7:D10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6" ht="15" customHeight="1">
      <c r="A4" s="22"/>
      <c r="B4" s="22"/>
      <c r="C4" s="22"/>
      <c r="D4" s="22"/>
      <c r="E4" s="22"/>
      <c r="F4" s="23"/>
    </row>
    <row r="5" spans="1:15" ht="15" customHeight="1">
      <c r="A5" s="49" t="s">
        <v>166</v>
      </c>
      <c r="C5" s="50"/>
      <c r="D5" s="6"/>
      <c r="E5" s="52"/>
      <c r="I5" s="53"/>
      <c r="J5" s="53"/>
      <c r="K5" s="53"/>
      <c r="L5" s="53"/>
      <c r="M5" s="53"/>
      <c r="N5" s="53"/>
      <c r="O5" s="24"/>
    </row>
    <row r="6" spans="9:15" ht="15" customHeight="1" thickBot="1">
      <c r="I6" s="25"/>
      <c r="J6" s="25"/>
      <c r="K6" s="25"/>
      <c r="L6" s="25"/>
      <c r="M6" s="25"/>
      <c r="N6" s="25"/>
      <c r="O6" s="25"/>
    </row>
    <row r="7" spans="1:15" ht="48" customHeight="1">
      <c r="A7" s="104" t="s">
        <v>98</v>
      </c>
      <c r="B7" s="105"/>
      <c r="C7" s="106"/>
      <c r="D7" s="156" t="s">
        <v>167</v>
      </c>
      <c r="E7" s="159" t="s">
        <v>168</v>
      </c>
      <c r="F7" s="117" t="s">
        <v>169</v>
      </c>
      <c r="G7" s="117" t="s">
        <v>170</v>
      </c>
      <c r="H7" s="117" t="s">
        <v>171</v>
      </c>
      <c r="I7" s="117" t="s">
        <v>172</v>
      </c>
      <c r="J7" s="117"/>
      <c r="K7" s="117"/>
      <c r="L7" s="117"/>
      <c r="M7" s="117"/>
      <c r="N7" s="164"/>
      <c r="O7" s="161" t="s">
        <v>173</v>
      </c>
    </row>
    <row r="8" spans="1:15" ht="13.5">
      <c r="A8" s="98" t="s">
        <v>37</v>
      </c>
      <c r="B8" s="97" t="s">
        <v>38</v>
      </c>
      <c r="C8" s="120" t="s">
        <v>39</v>
      </c>
      <c r="D8" s="157"/>
      <c r="E8" s="160"/>
      <c r="F8" s="152"/>
      <c r="G8" s="152"/>
      <c r="H8" s="152"/>
      <c r="I8" s="152"/>
      <c r="J8" s="154"/>
      <c r="K8" s="154"/>
      <c r="L8" s="154"/>
      <c r="M8" s="154"/>
      <c r="N8" s="165"/>
      <c r="O8" s="162"/>
    </row>
    <row r="9" spans="1:15" ht="13.5">
      <c r="A9" s="98"/>
      <c r="B9" s="97"/>
      <c r="C9" s="120"/>
      <c r="D9" s="157"/>
      <c r="E9" s="160"/>
      <c r="F9" s="152"/>
      <c r="G9" s="152"/>
      <c r="H9" s="152"/>
      <c r="I9" s="152"/>
      <c r="J9" s="154"/>
      <c r="K9" s="154"/>
      <c r="L9" s="154"/>
      <c r="M9" s="154"/>
      <c r="N9" s="165"/>
      <c r="O9" s="162"/>
    </row>
    <row r="10" spans="1:15" ht="18.75" customHeight="1" thickBot="1">
      <c r="A10" s="99"/>
      <c r="B10" s="100"/>
      <c r="C10" s="121"/>
      <c r="D10" s="158"/>
      <c r="E10" s="178"/>
      <c r="F10" s="153"/>
      <c r="G10" s="153"/>
      <c r="H10" s="153"/>
      <c r="I10" s="153"/>
      <c r="J10" s="155"/>
      <c r="K10" s="155"/>
      <c r="L10" s="155"/>
      <c r="M10" s="155"/>
      <c r="N10" s="166"/>
      <c r="O10" s="163"/>
    </row>
    <row r="11" spans="1:15" ht="21" customHeight="1">
      <c r="A11" s="107" t="s">
        <v>108</v>
      </c>
      <c r="B11" s="96" t="s">
        <v>40</v>
      </c>
      <c r="C11" s="7" t="s">
        <v>41</v>
      </c>
      <c r="D11" s="8">
        <v>243</v>
      </c>
      <c r="E11" s="9">
        <v>407</v>
      </c>
      <c r="F11" s="9">
        <v>174</v>
      </c>
      <c r="G11" s="9">
        <v>359</v>
      </c>
      <c r="H11" s="9">
        <v>242</v>
      </c>
      <c r="I11" s="9">
        <v>142</v>
      </c>
      <c r="J11" s="37"/>
      <c r="K11" s="9"/>
      <c r="L11" s="60"/>
      <c r="M11" s="9"/>
      <c r="N11" s="60"/>
      <c r="O11" s="73">
        <f aca="true" t="shared" si="0" ref="O11:O56">SUM(D11:N11)</f>
        <v>1567</v>
      </c>
    </row>
    <row r="12" spans="1:15" ht="21" customHeight="1">
      <c r="A12" s="108"/>
      <c r="B12" s="97"/>
      <c r="C12" s="10" t="s">
        <v>42</v>
      </c>
      <c r="D12" s="11">
        <v>67</v>
      </c>
      <c r="E12" s="12">
        <v>118</v>
      </c>
      <c r="F12" s="12">
        <v>117</v>
      </c>
      <c r="G12" s="12">
        <v>64</v>
      </c>
      <c r="H12" s="12">
        <v>171</v>
      </c>
      <c r="I12" s="12">
        <v>27</v>
      </c>
      <c r="J12" s="32"/>
      <c r="K12" s="12"/>
      <c r="L12" s="54"/>
      <c r="M12" s="12"/>
      <c r="N12" s="54"/>
      <c r="O12" s="74">
        <f t="shared" si="0"/>
        <v>564</v>
      </c>
    </row>
    <row r="13" spans="1:15" ht="21" customHeight="1">
      <c r="A13" s="108"/>
      <c r="B13" s="97"/>
      <c r="C13" s="10" t="s">
        <v>43</v>
      </c>
      <c r="D13" s="11">
        <f aca="true" t="shared" si="1" ref="D13:I13">SUM(D11:D12)</f>
        <v>310</v>
      </c>
      <c r="E13" s="12">
        <f t="shared" si="1"/>
        <v>525</v>
      </c>
      <c r="F13" s="12">
        <f t="shared" si="1"/>
        <v>291</v>
      </c>
      <c r="G13" s="12">
        <f t="shared" si="1"/>
        <v>423</v>
      </c>
      <c r="H13" s="12">
        <f t="shared" si="1"/>
        <v>413</v>
      </c>
      <c r="I13" s="12">
        <f t="shared" si="1"/>
        <v>169</v>
      </c>
      <c r="J13" s="32"/>
      <c r="K13" s="12"/>
      <c r="L13" s="54"/>
      <c r="M13" s="12"/>
      <c r="N13" s="54"/>
      <c r="O13" s="74">
        <f t="shared" si="0"/>
        <v>2131</v>
      </c>
    </row>
    <row r="14" spans="1:15" ht="21" customHeight="1">
      <c r="A14" s="108"/>
      <c r="B14" s="97" t="s">
        <v>44</v>
      </c>
      <c r="C14" s="10" t="s">
        <v>41</v>
      </c>
      <c r="D14" s="11">
        <v>475</v>
      </c>
      <c r="E14" s="12">
        <v>928</v>
      </c>
      <c r="F14" s="12">
        <v>289</v>
      </c>
      <c r="G14" s="12">
        <v>717</v>
      </c>
      <c r="H14" s="12">
        <v>433</v>
      </c>
      <c r="I14" s="12">
        <v>245</v>
      </c>
      <c r="J14" s="32"/>
      <c r="K14" s="12"/>
      <c r="L14" s="54"/>
      <c r="M14" s="12"/>
      <c r="N14" s="54"/>
      <c r="O14" s="74">
        <f t="shared" si="0"/>
        <v>3087</v>
      </c>
    </row>
    <row r="15" spans="1:15" ht="21" customHeight="1">
      <c r="A15" s="108"/>
      <c r="B15" s="97"/>
      <c r="C15" s="10" t="s">
        <v>42</v>
      </c>
      <c r="D15" s="11">
        <v>2</v>
      </c>
      <c r="E15" s="12">
        <v>21</v>
      </c>
      <c r="F15" s="12">
        <v>1</v>
      </c>
      <c r="G15" s="12">
        <v>4</v>
      </c>
      <c r="H15" s="12">
        <v>16</v>
      </c>
      <c r="I15" s="12">
        <v>3</v>
      </c>
      <c r="J15" s="32"/>
      <c r="K15" s="12"/>
      <c r="L15" s="54"/>
      <c r="M15" s="12"/>
      <c r="N15" s="54"/>
      <c r="O15" s="74">
        <f t="shared" si="0"/>
        <v>47</v>
      </c>
    </row>
    <row r="16" spans="1:15" ht="21" customHeight="1">
      <c r="A16" s="108"/>
      <c r="B16" s="97"/>
      <c r="C16" s="10" t="s">
        <v>43</v>
      </c>
      <c r="D16" s="11">
        <f aca="true" t="shared" si="2" ref="D16:I16">SUM(D14:D15)</f>
        <v>477</v>
      </c>
      <c r="E16" s="12">
        <f t="shared" si="2"/>
        <v>949</v>
      </c>
      <c r="F16" s="12">
        <f t="shared" si="2"/>
        <v>290</v>
      </c>
      <c r="G16" s="12">
        <f t="shared" si="2"/>
        <v>721</v>
      </c>
      <c r="H16" s="12">
        <f t="shared" si="2"/>
        <v>449</v>
      </c>
      <c r="I16" s="12">
        <f t="shared" si="2"/>
        <v>248</v>
      </c>
      <c r="J16" s="32"/>
      <c r="K16" s="12"/>
      <c r="L16" s="54"/>
      <c r="M16" s="12"/>
      <c r="N16" s="54"/>
      <c r="O16" s="74">
        <f t="shared" si="0"/>
        <v>3134</v>
      </c>
    </row>
    <row r="17" spans="1:15" ht="21" customHeight="1">
      <c r="A17" s="108"/>
      <c r="B17" s="97" t="s">
        <v>45</v>
      </c>
      <c r="C17" s="10" t="s">
        <v>41</v>
      </c>
      <c r="D17" s="11"/>
      <c r="E17" s="12"/>
      <c r="F17" s="12"/>
      <c r="G17" s="12">
        <v>1</v>
      </c>
      <c r="H17" s="12">
        <v>2</v>
      </c>
      <c r="I17" s="12">
        <v>3</v>
      </c>
      <c r="J17" s="32"/>
      <c r="K17" s="12"/>
      <c r="L17" s="54"/>
      <c r="M17" s="12"/>
      <c r="N17" s="54"/>
      <c r="O17" s="74">
        <f t="shared" si="0"/>
        <v>6</v>
      </c>
    </row>
    <row r="18" spans="1:15" ht="21" customHeight="1">
      <c r="A18" s="108"/>
      <c r="B18" s="97"/>
      <c r="C18" s="10" t="s">
        <v>42</v>
      </c>
      <c r="D18" s="11">
        <v>3</v>
      </c>
      <c r="E18" s="12">
        <v>5</v>
      </c>
      <c r="F18" s="12">
        <v>8</v>
      </c>
      <c r="G18" s="12"/>
      <c r="H18" s="12">
        <v>18</v>
      </c>
      <c r="I18" s="12"/>
      <c r="J18" s="32"/>
      <c r="K18" s="12"/>
      <c r="L18" s="54"/>
      <c r="M18" s="12"/>
      <c r="N18" s="54"/>
      <c r="O18" s="74">
        <f t="shared" si="0"/>
        <v>34</v>
      </c>
    </row>
    <row r="19" spans="1:15" ht="21" customHeight="1">
      <c r="A19" s="108"/>
      <c r="B19" s="97"/>
      <c r="C19" s="10" t="s">
        <v>43</v>
      </c>
      <c r="D19" s="11">
        <f aca="true" t="shared" si="3" ref="D19:I19">SUM(D17:D18)</f>
        <v>3</v>
      </c>
      <c r="E19" s="11">
        <f t="shared" si="3"/>
        <v>5</v>
      </c>
      <c r="F19" s="12">
        <f t="shared" si="3"/>
        <v>8</v>
      </c>
      <c r="G19" s="12">
        <f t="shared" si="3"/>
        <v>1</v>
      </c>
      <c r="H19" s="12">
        <f t="shared" si="3"/>
        <v>20</v>
      </c>
      <c r="I19" s="12">
        <f t="shared" si="3"/>
        <v>3</v>
      </c>
      <c r="J19" s="32"/>
      <c r="K19" s="12"/>
      <c r="L19" s="54"/>
      <c r="M19" s="12"/>
      <c r="N19" s="54"/>
      <c r="O19" s="74">
        <f t="shared" si="0"/>
        <v>40</v>
      </c>
    </row>
    <row r="20" spans="1:15" ht="21" customHeight="1">
      <c r="A20" s="108"/>
      <c r="B20" s="97" t="s">
        <v>109</v>
      </c>
      <c r="C20" s="10" t="s">
        <v>41</v>
      </c>
      <c r="D20" s="11">
        <f aca="true" t="shared" si="4" ref="D20:I22">D11+D14+D17</f>
        <v>718</v>
      </c>
      <c r="E20" s="11">
        <f t="shared" si="4"/>
        <v>1335</v>
      </c>
      <c r="F20" s="11">
        <f t="shared" si="4"/>
        <v>463</v>
      </c>
      <c r="G20" s="11">
        <f t="shared" si="4"/>
        <v>1077</v>
      </c>
      <c r="H20" s="11">
        <f t="shared" si="4"/>
        <v>677</v>
      </c>
      <c r="I20" s="11">
        <f t="shared" si="4"/>
        <v>390</v>
      </c>
      <c r="J20" s="54"/>
      <c r="K20" s="12"/>
      <c r="L20" s="54"/>
      <c r="M20" s="12"/>
      <c r="N20" s="54"/>
      <c r="O20" s="74">
        <f t="shared" si="0"/>
        <v>4660</v>
      </c>
    </row>
    <row r="21" spans="1:15" ht="21" customHeight="1">
      <c r="A21" s="108"/>
      <c r="B21" s="97"/>
      <c r="C21" s="10" t="s">
        <v>42</v>
      </c>
      <c r="D21" s="11">
        <f t="shared" si="4"/>
        <v>72</v>
      </c>
      <c r="E21" s="11">
        <f t="shared" si="4"/>
        <v>144</v>
      </c>
      <c r="F21" s="11">
        <f t="shared" si="4"/>
        <v>126</v>
      </c>
      <c r="G21" s="11">
        <f t="shared" si="4"/>
        <v>68</v>
      </c>
      <c r="H21" s="11">
        <f t="shared" si="4"/>
        <v>205</v>
      </c>
      <c r="I21" s="11">
        <f t="shared" si="4"/>
        <v>30</v>
      </c>
      <c r="J21" s="54"/>
      <c r="K21" s="12"/>
      <c r="L21" s="54"/>
      <c r="M21" s="12"/>
      <c r="N21" s="54"/>
      <c r="O21" s="74">
        <f t="shared" si="0"/>
        <v>645</v>
      </c>
    </row>
    <row r="22" spans="1:15" ht="21" customHeight="1" thickBot="1">
      <c r="A22" s="109"/>
      <c r="B22" s="100"/>
      <c r="C22" s="13" t="s">
        <v>43</v>
      </c>
      <c r="D22" s="11">
        <f t="shared" si="4"/>
        <v>790</v>
      </c>
      <c r="E22" s="11">
        <f t="shared" si="4"/>
        <v>1479</v>
      </c>
      <c r="F22" s="11">
        <f t="shared" si="4"/>
        <v>589</v>
      </c>
      <c r="G22" s="11">
        <f t="shared" si="4"/>
        <v>1145</v>
      </c>
      <c r="H22" s="11">
        <f t="shared" si="4"/>
        <v>882</v>
      </c>
      <c r="I22" s="11">
        <f t="shared" si="4"/>
        <v>420</v>
      </c>
      <c r="J22" s="54"/>
      <c r="K22" s="12"/>
      <c r="L22" s="54"/>
      <c r="M22" s="12"/>
      <c r="N22" s="54"/>
      <c r="O22" s="74">
        <f t="shared" si="0"/>
        <v>5305</v>
      </c>
    </row>
    <row r="23" spans="1:15" ht="21" customHeight="1">
      <c r="A23" s="107" t="s">
        <v>174</v>
      </c>
      <c r="B23" s="96" t="s">
        <v>40</v>
      </c>
      <c r="C23" s="7" t="s">
        <v>41</v>
      </c>
      <c r="D23" s="8">
        <v>1</v>
      </c>
      <c r="E23" s="9">
        <v>3</v>
      </c>
      <c r="F23" s="9">
        <v>2</v>
      </c>
      <c r="G23" s="9">
        <v>16</v>
      </c>
      <c r="H23" s="9">
        <v>1</v>
      </c>
      <c r="I23" s="9">
        <v>3</v>
      </c>
      <c r="J23" s="37"/>
      <c r="K23" s="9"/>
      <c r="L23" s="60"/>
      <c r="M23" s="9"/>
      <c r="N23" s="60"/>
      <c r="O23" s="73">
        <f t="shared" si="0"/>
        <v>26</v>
      </c>
    </row>
    <row r="24" spans="1:15" ht="21" customHeight="1">
      <c r="A24" s="108"/>
      <c r="B24" s="97"/>
      <c r="C24" s="10" t="s">
        <v>42</v>
      </c>
      <c r="D24" s="11">
        <v>22</v>
      </c>
      <c r="E24" s="12">
        <v>26</v>
      </c>
      <c r="F24" s="12"/>
      <c r="G24" s="12"/>
      <c r="H24" s="12">
        <v>12</v>
      </c>
      <c r="I24" s="12"/>
      <c r="J24" s="32"/>
      <c r="K24" s="12"/>
      <c r="L24" s="54"/>
      <c r="M24" s="12"/>
      <c r="N24" s="54"/>
      <c r="O24" s="74">
        <f t="shared" si="0"/>
        <v>60</v>
      </c>
    </row>
    <row r="25" spans="1:15" ht="21" customHeight="1">
      <c r="A25" s="108"/>
      <c r="B25" s="97"/>
      <c r="C25" s="10" t="s">
        <v>43</v>
      </c>
      <c r="D25" s="11">
        <f aca="true" t="shared" si="5" ref="D25:I25">SUM(D23:D24)</f>
        <v>23</v>
      </c>
      <c r="E25" s="11">
        <f t="shared" si="5"/>
        <v>29</v>
      </c>
      <c r="F25" s="11">
        <f t="shared" si="5"/>
        <v>2</v>
      </c>
      <c r="G25" s="11">
        <f t="shared" si="5"/>
        <v>16</v>
      </c>
      <c r="H25" s="11">
        <f t="shared" si="5"/>
        <v>13</v>
      </c>
      <c r="I25" s="11">
        <f t="shared" si="5"/>
        <v>3</v>
      </c>
      <c r="J25" s="54"/>
      <c r="K25" s="12"/>
      <c r="L25" s="54"/>
      <c r="M25" s="12"/>
      <c r="N25" s="54"/>
      <c r="O25" s="74">
        <f t="shared" si="0"/>
        <v>86</v>
      </c>
    </row>
    <row r="26" spans="1:15" ht="21" customHeight="1">
      <c r="A26" s="108"/>
      <c r="B26" s="97" t="s">
        <v>44</v>
      </c>
      <c r="C26" s="10" t="s">
        <v>41</v>
      </c>
      <c r="D26" s="11">
        <v>16</v>
      </c>
      <c r="E26" s="12">
        <v>29</v>
      </c>
      <c r="F26" s="12">
        <v>9</v>
      </c>
      <c r="G26" s="12">
        <v>20</v>
      </c>
      <c r="H26" s="12">
        <v>19</v>
      </c>
      <c r="I26" s="12">
        <v>14</v>
      </c>
      <c r="J26" s="32"/>
      <c r="K26" s="12"/>
      <c r="L26" s="54"/>
      <c r="M26" s="12"/>
      <c r="N26" s="54"/>
      <c r="O26" s="74">
        <f t="shared" si="0"/>
        <v>107</v>
      </c>
    </row>
    <row r="27" spans="1:15" ht="21" customHeight="1">
      <c r="A27" s="108"/>
      <c r="B27" s="97"/>
      <c r="C27" s="10" t="s">
        <v>42</v>
      </c>
      <c r="D27" s="11">
        <v>11</v>
      </c>
      <c r="E27" s="12">
        <v>5</v>
      </c>
      <c r="F27" s="12"/>
      <c r="G27" s="12"/>
      <c r="H27" s="12">
        <v>8</v>
      </c>
      <c r="I27" s="12"/>
      <c r="J27" s="32"/>
      <c r="K27" s="12"/>
      <c r="L27" s="54"/>
      <c r="M27" s="12"/>
      <c r="N27" s="54"/>
      <c r="O27" s="74">
        <f t="shared" si="0"/>
        <v>24</v>
      </c>
    </row>
    <row r="28" spans="1:15" ht="21" customHeight="1">
      <c r="A28" s="108"/>
      <c r="B28" s="97"/>
      <c r="C28" s="10" t="s">
        <v>43</v>
      </c>
      <c r="D28" s="11">
        <f aca="true" t="shared" si="6" ref="D28:I28">SUM(D26:D27)</f>
        <v>27</v>
      </c>
      <c r="E28" s="12">
        <f t="shared" si="6"/>
        <v>34</v>
      </c>
      <c r="F28" s="12">
        <f t="shared" si="6"/>
        <v>9</v>
      </c>
      <c r="G28" s="12">
        <f t="shared" si="6"/>
        <v>20</v>
      </c>
      <c r="H28" s="12">
        <f t="shared" si="6"/>
        <v>27</v>
      </c>
      <c r="I28" s="12">
        <f t="shared" si="6"/>
        <v>14</v>
      </c>
      <c r="J28" s="32"/>
      <c r="K28" s="12"/>
      <c r="L28" s="54"/>
      <c r="M28" s="12"/>
      <c r="N28" s="54"/>
      <c r="O28" s="74">
        <f t="shared" si="0"/>
        <v>131</v>
      </c>
    </row>
    <row r="29" spans="1:15" ht="21" customHeight="1">
      <c r="A29" s="108"/>
      <c r="B29" s="97" t="s">
        <v>109</v>
      </c>
      <c r="C29" s="10" t="s">
        <v>41</v>
      </c>
      <c r="D29" s="11">
        <f aca="true" t="shared" si="7" ref="D29:I31">D23+D26</f>
        <v>17</v>
      </c>
      <c r="E29" s="11">
        <f t="shared" si="7"/>
        <v>32</v>
      </c>
      <c r="F29" s="11">
        <f t="shared" si="7"/>
        <v>11</v>
      </c>
      <c r="G29" s="11">
        <f t="shared" si="7"/>
        <v>36</v>
      </c>
      <c r="H29" s="11">
        <f t="shared" si="7"/>
        <v>20</v>
      </c>
      <c r="I29" s="11">
        <f t="shared" si="7"/>
        <v>17</v>
      </c>
      <c r="J29" s="54"/>
      <c r="K29" s="12"/>
      <c r="L29" s="54"/>
      <c r="M29" s="12"/>
      <c r="N29" s="54"/>
      <c r="O29" s="74">
        <f t="shared" si="0"/>
        <v>133</v>
      </c>
    </row>
    <row r="30" spans="1:15" ht="21" customHeight="1">
      <c r="A30" s="108"/>
      <c r="B30" s="97"/>
      <c r="C30" s="10" t="s">
        <v>42</v>
      </c>
      <c r="D30" s="11">
        <f t="shared" si="7"/>
        <v>33</v>
      </c>
      <c r="E30" s="11">
        <f t="shared" si="7"/>
        <v>31</v>
      </c>
      <c r="F30" s="11">
        <f t="shared" si="7"/>
        <v>0</v>
      </c>
      <c r="G30" s="11">
        <f t="shared" si="7"/>
        <v>0</v>
      </c>
      <c r="H30" s="11">
        <f t="shared" si="7"/>
        <v>20</v>
      </c>
      <c r="I30" s="11">
        <f t="shared" si="7"/>
        <v>0</v>
      </c>
      <c r="J30" s="54"/>
      <c r="K30" s="12"/>
      <c r="L30" s="54"/>
      <c r="M30" s="12"/>
      <c r="N30" s="54"/>
      <c r="O30" s="74">
        <f t="shared" si="0"/>
        <v>84</v>
      </c>
    </row>
    <row r="31" spans="1:15" ht="21" customHeight="1" thickBot="1">
      <c r="A31" s="109"/>
      <c r="B31" s="100"/>
      <c r="C31" s="13" t="s">
        <v>43</v>
      </c>
      <c r="D31" s="11">
        <f t="shared" si="7"/>
        <v>50</v>
      </c>
      <c r="E31" s="11">
        <f t="shared" si="7"/>
        <v>63</v>
      </c>
      <c r="F31" s="11">
        <f t="shared" si="7"/>
        <v>11</v>
      </c>
      <c r="G31" s="11">
        <f t="shared" si="7"/>
        <v>36</v>
      </c>
      <c r="H31" s="11">
        <f t="shared" si="7"/>
        <v>40</v>
      </c>
      <c r="I31" s="11">
        <f t="shared" si="7"/>
        <v>17</v>
      </c>
      <c r="J31" s="54"/>
      <c r="K31" s="12"/>
      <c r="L31" s="54"/>
      <c r="M31" s="12"/>
      <c r="N31" s="54"/>
      <c r="O31" s="74">
        <f t="shared" si="0"/>
        <v>217</v>
      </c>
    </row>
    <row r="32" spans="1:15" ht="21" customHeight="1">
      <c r="A32" s="107" t="s">
        <v>111</v>
      </c>
      <c r="B32" s="96" t="s">
        <v>40</v>
      </c>
      <c r="C32" s="7" t="s">
        <v>41</v>
      </c>
      <c r="D32" s="8">
        <v>1312</v>
      </c>
      <c r="E32" s="9">
        <v>2108</v>
      </c>
      <c r="F32" s="9">
        <v>748</v>
      </c>
      <c r="G32" s="9">
        <v>2322</v>
      </c>
      <c r="H32" s="9">
        <v>1545</v>
      </c>
      <c r="I32" s="9">
        <v>374</v>
      </c>
      <c r="J32" s="37"/>
      <c r="K32" s="9"/>
      <c r="L32" s="60"/>
      <c r="M32" s="9"/>
      <c r="N32" s="60"/>
      <c r="O32" s="73">
        <f t="shared" si="0"/>
        <v>8409</v>
      </c>
    </row>
    <row r="33" spans="1:15" ht="21" customHeight="1">
      <c r="A33" s="108"/>
      <c r="B33" s="97"/>
      <c r="C33" s="10" t="s">
        <v>42</v>
      </c>
      <c r="D33" s="11">
        <v>4</v>
      </c>
      <c r="E33" s="12">
        <v>3</v>
      </c>
      <c r="F33" s="12">
        <v>1</v>
      </c>
      <c r="G33" s="12">
        <v>3</v>
      </c>
      <c r="H33" s="12">
        <v>2</v>
      </c>
      <c r="I33" s="12"/>
      <c r="J33" s="32"/>
      <c r="K33" s="12"/>
      <c r="L33" s="54"/>
      <c r="M33" s="12"/>
      <c r="N33" s="54"/>
      <c r="O33" s="74">
        <f t="shared" si="0"/>
        <v>13</v>
      </c>
    </row>
    <row r="34" spans="1:15" ht="21" customHeight="1">
      <c r="A34" s="108"/>
      <c r="B34" s="97"/>
      <c r="C34" s="10" t="s">
        <v>43</v>
      </c>
      <c r="D34" s="11">
        <f aca="true" t="shared" si="8" ref="D34:I34">D32+D33</f>
        <v>1316</v>
      </c>
      <c r="E34" s="11">
        <f t="shared" si="8"/>
        <v>2111</v>
      </c>
      <c r="F34" s="11">
        <f t="shared" si="8"/>
        <v>749</v>
      </c>
      <c r="G34" s="11">
        <f t="shared" si="8"/>
        <v>2325</v>
      </c>
      <c r="H34" s="11">
        <f t="shared" si="8"/>
        <v>1547</v>
      </c>
      <c r="I34" s="11">
        <f t="shared" si="8"/>
        <v>374</v>
      </c>
      <c r="J34" s="54"/>
      <c r="K34" s="12"/>
      <c r="L34" s="54"/>
      <c r="M34" s="12"/>
      <c r="N34" s="54"/>
      <c r="O34" s="74">
        <f t="shared" si="0"/>
        <v>8422</v>
      </c>
    </row>
    <row r="35" spans="1:15" ht="21" customHeight="1">
      <c r="A35" s="108"/>
      <c r="B35" s="97" t="s">
        <v>44</v>
      </c>
      <c r="C35" s="10" t="s">
        <v>41</v>
      </c>
      <c r="D35" s="11">
        <v>2002</v>
      </c>
      <c r="E35" s="12">
        <v>3713</v>
      </c>
      <c r="F35" s="12">
        <v>1138</v>
      </c>
      <c r="G35" s="12">
        <v>3906</v>
      </c>
      <c r="H35" s="12">
        <v>3036</v>
      </c>
      <c r="I35" s="12">
        <v>609</v>
      </c>
      <c r="J35" s="32"/>
      <c r="K35" s="12"/>
      <c r="L35" s="54"/>
      <c r="M35" s="12"/>
      <c r="N35" s="54"/>
      <c r="O35" s="74">
        <f t="shared" si="0"/>
        <v>14404</v>
      </c>
    </row>
    <row r="36" spans="1:15" ht="21" customHeight="1">
      <c r="A36" s="108"/>
      <c r="B36" s="97"/>
      <c r="C36" s="10" t="s">
        <v>42</v>
      </c>
      <c r="D36" s="11">
        <v>15</v>
      </c>
      <c r="E36" s="12">
        <v>28</v>
      </c>
      <c r="F36" s="12">
        <v>9</v>
      </c>
      <c r="G36" s="12">
        <v>11</v>
      </c>
      <c r="H36" s="12">
        <v>9</v>
      </c>
      <c r="I36" s="12"/>
      <c r="J36" s="32"/>
      <c r="K36" s="12"/>
      <c r="L36" s="54"/>
      <c r="M36" s="12"/>
      <c r="N36" s="54"/>
      <c r="O36" s="74">
        <f t="shared" si="0"/>
        <v>72</v>
      </c>
    </row>
    <row r="37" spans="1:15" ht="21" customHeight="1">
      <c r="A37" s="108"/>
      <c r="B37" s="97"/>
      <c r="C37" s="10" t="s">
        <v>43</v>
      </c>
      <c r="D37" s="11">
        <f aca="true" t="shared" si="9" ref="D37:I37">SUM(D35:D36)</f>
        <v>2017</v>
      </c>
      <c r="E37" s="12">
        <f t="shared" si="9"/>
        <v>3741</v>
      </c>
      <c r="F37" s="12">
        <f t="shared" si="9"/>
        <v>1147</v>
      </c>
      <c r="G37" s="12">
        <f t="shared" si="9"/>
        <v>3917</v>
      </c>
      <c r="H37" s="12">
        <f t="shared" si="9"/>
        <v>3045</v>
      </c>
      <c r="I37" s="12">
        <f t="shared" si="9"/>
        <v>609</v>
      </c>
      <c r="J37" s="32"/>
      <c r="K37" s="12"/>
      <c r="L37" s="54"/>
      <c r="M37" s="12"/>
      <c r="N37" s="54"/>
      <c r="O37" s="74">
        <f t="shared" si="0"/>
        <v>14476</v>
      </c>
    </row>
    <row r="38" spans="1:15" ht="21" customHeight="1">
      <c r="A38" s="108"/>
      <c r="B38" s="97" t="s">
        <v>109</v>
      </c>
      <c r="C38" s="10" t="s">
        <v>41</v>
      </c>
      <c r="D38" s="11">
        <f aca="true" t="shared" si="10" ref="D38:I40">D32+D35</f>
        <v>3314</v>
      </c>
      <c r="E38" s="11">
        <f t="shared" si="10"/>
        <v>5821</v>
      </c>
      <c r="F38" s="11">
        <f t="shared" si="10"/>
        <v>1886</v>
      </c>
      <c r="G38" s="11">
        <f t="shared" si="10"/>
        <v>6228</v>
      </c>
      <c r="H38" s="11">
        <f t="shared" si="10"/>
        <v>4581</v>
      </c>
      <c r="I38" s="11">
        <f t="shared" si="10"/>
        <v>983</v>
      </c>
      <c r="J38" s="54"/>
      <c r="K38" s="12"/>
      <c r="L38" s="54"/>
      <c r="M38" s="12"/>
      <c r="N38" s="54"/>
      <c r="O38" s="74">
        <f t="shared" si="0"/>
        <v>22813</v>
      </c>
    </row>
    <row r="39" spans="1:15" ht="21" customHeight="1">
      <c r="A39" s="108"/>
      <c r="B39" s="97"/>
      <c r="C39" s="10" t="s">
        <v>42</v>
      </c>
      <c r="D39" s="11">
        <f t="shared" si="10"/>
        <v>19</v>
      </c>
      <c r="E39" s="11">
        <f t="shared" si="10"/>
        <v>31</v>
      </c>
      <c r="F39" s="11">
        <f t="shared" si="10"/>
        <v>10</v>
      </c>
      <c r="G39" s="11">
        <f t="shared" si="10"/>
        <v>14</v>
      </c>
      <c r="H39" s="11">
        <f t="shared" si="10"/>
        <v>11</v>
      </c>
      <c r="I39" s="11">
        <f t="shared" si="10"/>
        <v>0</v>
      </c>
      <c r="J39" s="54"/>
      <c r="K39" s="12"/>
      <c r="L39" s="54"/>
      <c r="M39" s="12"/>
      <c r="N39" s="54"/>
      <c r="O39" s="74">
        <f t="shared" si="0"/>
        <v>85</v>
      </c>
    </row>
    <row r="40" spans="1:15" ht="21" customHeight="1" thickBot="1">
      <c r="A40" s="109"/>
      <c r="B40" s="100"/>
      <c r="C40" s="13" t="s">
        <v>43</v>
      </c>
      <c r="D40" s="11">
        <f t="shared" si="10"/>
        <v>3333</v>
      </c>
      <c r="E40" s="11">
        <f t="shared" si="10"/>
        <v>5852</v>
      </c>
      <c r="F40" s="11">
        <f t="shared" si="10"/>
        <v>1896</v>
      </c>
      <c r="G40" s="11">
        <f t="shared" si="10"/>
        <v>6242</v>
      </c>
      <c r="H40" s="11">
        <f t="shared" si="10"/>
        <v>4592</v>
      </c>
      <c r="I40" s="11">
        <f t="shared" si="10"/>
        <v>983</v>
      </c>
      <c r="J40" s="54"/>
      <c r="K40" s="12"/>
      <c r="L40" s="54"/>
      <c r="M40" s="12"/>
      <c r="N40" s="54"/>
      <c r="O40" s="74">
        <f t="shared" si="0"/>
        <v>22898</v>
      </c>
    </row>
    <row r="41" spans="1:15" ht="21" customHeight="1">
      <c r="A41" s="125" t="s">
        <v>46</v>
      </c>
      <c r="B41" s="126"/>
      <c r="C41" s="7" t="s">
        <v>41</v>
      </c>
      <c r="D41" s="8">
        <v>147</v>
      </c>
      <c r="E41" s="9">
        <v>188</v>
      </c>
      <c r="F41" s="9">
        <v>78</v>
      </c>
      <c r="G41" s="9">
        <v>172</v>
      </c>
      <c r="H41" s="9">
        <v>121</v>
      </c>
      <c r="I41" s="9">
        <v>46</v>
      </c>
      <c r="J41" s="37"/>
      <c r="K41" s="9"/>
      <c r="L41" s="60"/>
      <c r="M41" s="9"/>
      <c r="N41" s="60"/>
      <c r="O41" s="79">
        <f t="shared" si="0"/>
        <v>752</v>
      </c>
    </row>
    <row r="42" spans="1:15" ht="21" customHeight="1">
      <c r="A42" s="127"/>
      <c r="B42" s="128"/>
      <c r="C42" s="10" t="s">
        <v>42</v>
      </c>
      <c r="D42" s="11">
        <v>60</v>
      </c>
      <c r="E42" s="12">
        <v>65</v>
      </c>
      <c r="F42" s="12">
        <v>79</v>
      </c>
      <c r="G42" s="12">
        <v>5</v>
      </c>
      <c r="H42" s="12">
        <v>42</v>
      </c>
      <c r="I42" s="12"/>
      <c r="J42" s="32"/>
      <c r="K42" s="12"/>
      <c r="L42" s="54"/>
      <c r="M42" s="12"/>
      <c r="N42" s="54"/>
      <c r="O42" s="74">
        <f t="shared" si="0"/>
        <v>251</v>
      </c>
    </row>
    <row r="43" spans="1:15" ht="21" customHeight="1" thickBot="1">
      <c r="A43" s="129"/>
      <c r="B43" s="130"/>
      <c r="C43" s="13" t="s">
        <v>43</v>
      </c>
      <c r="D43" s="14">
        <f aca="true" t="shared" si="11" ref="D43:I43">SUM(D41:D42)</f>
        <v>207</v>
      </c>
      <c r="E43" s="44">
        <f t="shared" si="11"/>
        <v>253</v>
      </c>
      <c r="F43" s="44">
        <f t="shared" si="11"/>
        <v>157</v>
      </c>
      <c r="G43" s="44">
        <f t="shared" si="11"/>
        <v>177</v>
      </c>
      <c r="H43" s="44">
        <f t="shared" si="11"/>
        <v>163</v>
      </c>
      <c r="I43" s="44">
        <f t="shared" si="11"/>
        <v>46</v>
      </c>
      <c r="J43" s="55"/>
      <c r="K43" s="44"/>
      <c r="L43" s="57"/>
      <c r="M43" s="44"/>
      <c r="N43" s="57"/>
      <c r="O43" s="74">
        <f t="shared" si="0"/>
        <v>1003</v>
      </c>
    </row>
    <row r="44" spans="1:15" ht="21" customHeight="1">
      <c r="A44" s="125" t="s">
        <v>47</v>
      </c>
      <c r="B44" s="126"/>
      <c r="C44" s="7" t="s">
        <v>41</v>
      </c>
      <c r="D44" s="8">
        <v>51</v>
      </c>
      <c r="E44" s="9">
        <v>65</v>
      </c>
      <c r="F44" s="9">
        <v>50</v>
      </c>
      <c r="G44" s="9">
        <v>54</v>
      </c>
      <c r="H44" s="9">
        <v>64</v>
      </c>
      <c r="I44" s="9">
        <v>47</v>
      </c>
      <c r="J44" s="37"/>
      <c r="K44" s="9"/>
      <c r="L44" s="60"/>
      <c r="M44" s="9"/>
      <c r="N44" s="60"/>
      <c r="O44" s="73">
        <f t="shared" si="0"/>
        <v>331</v>
      </c>
    </row>
    <row r="45" spans="1:15" ht="21" customHeight="1">
      <c r="A45" s="127"/>
      <c r="B45" s="128"/>
      <c r="C45" s="10" t="s">
        <v>42</v>
      </c>
      <c r="D45" s="11"/>
      <c r="E45" s="12"/>
      <c r="F45" s="12"/>
      <c r="G45" s="12"/>
      <c r="H45" s="12"/>
      <c r="I45" s="12"/>
      <c r="J45" s="32"/>
      <c r="K45" s="12"/>
      <c r="L45" s="54"/>
      <c r="M45" s="12"/>
      <c r="N45" s="54"/>
      <c r="O45" s="74">
        <f t="shared" si="0"/>
        <v>0</v>
      </c>
    </row>
    <row r="46" spans="1:15" ht="21" customHeight="1" thickBot="1">
      <c r="A46" s="129"/>
      <c r="B46" s="130"/>
      <c r="C46" s="13" t="s">
        <v>43</v>
      </c>
      <c r="D46" s="14">
        <f aca="true" t="shared" si="12" ref="D46:I46">SUM(D44:D45)</f>
        <v>51</v>
      </c>
      <c r="E46" s="14">
        <f t="shared" si="12"/>
        <v>65</v>
      </c>
      <c r="F46" s="14">
        <f t="shared" si="12"/>
        <v>50</v>
      </c>
      <c r="G46" s="14">
        <f t="shared" si="12"/>
        <v>54</v>
      </c>
      <c r="H46" s="14">
        <f t="shared" si="12"/>
        <v>64</v>
      </c>
      <c r="I46" s="14">
        <f t="shared" si="12"/>
        <v>47</v>
      </c>
      <c r="J46" s="57"/>
      <c r="K46" s="44"/>
      <c r="L46" s="57"/>
      <c r="M46" s="44"/>
      <c r="N46" s="57"/>
      <c r="O46" s="75">
        <f t="shared" si="0"/>
        <v>331</v>
      </c>
    </row>
    <row r="47" spans="1:15" ht="21" customHeight="1" thickBot="1">
      <c r="A47" s="138" t="s">
        <v>48</v>
      </c>
      <c r="B47" s="139"/>
      <c r="C47" s="140"/>
      <c r="D47" s="15">
        <f aca="true" t="shared" si="13" ref="D47:I47">SUM(D46+D43+D40+D31+D22)</f>
        <v>4431</v>
      </c>
      <c r="E47" s="16">
        <f t="shared" si="13"/>
        <v>7712</v>
      </c>
      <c r="F47" s="16">
        <f t="shared" si="13"/>
        <v>2703</v>
      </c>
      <c r="G47" s="16">
        <f t="shared" si="13"/>
        <v>7654</v>
      </c>
      <c r="H47" s="16">
        <f t="shared" si="13"/>
        <v>5741</v>
      </c>
      <c r="I47" s="16">
        <f t="shared" si="13"/>
        <v>1513</v>
      </c>
      <c r="J47" s="39"/>
      <c r="K47" s="16"/>
      <c r="L47" s="58"/>
      <c r="M47" s="16"/>
      <c r="N47" s="58"/>
      <c r="O47" s="76">
        <f t="shared" si="0"/>
        <v>29754</v>
      </c>
    </row>
    <row r="48" spans="1:15" ht="21" customHeight="1" thickBot="1">
      <c r="A48" s="138" t="s">
        <v>112</v>
      </c>
      <c r="B48" s="139"/>
      <c r="C48" s="140"/>
      <c r="D48" s="15">
        <v>90</v>
      </c>
      <c r="E48" s="16">
        <v>127</v>
      </c>
      <c r="F48" s="16">
        <v>29</v>
      </c>
      <c r="G48" s="16">
        <v>189</v>
      </c>
      <c r="H48" s="16">
        <v>88</v>
      </c>
      <c r="I48" s="16">
        <v>30</v>
      </c>
      <c r="J48" s="39"/>
      <c r="K48" s="16"/>
      <c r="L48" s="58"/>
      <c r="M48" s="16"/>
      <c r="N48" s="58"/>
      <c r="O48" s="75">
        <f t="shared" si="0"/>
        <v>553</v>
      </c>
    </row>
    <row r="49" spans="1:15" ht="21" customHeight="1" thickBot="1">
      <c r="A49" s="138" t="s">
        <v>49</v>
      </c>
      <c r="B49" s="139"/>
      <c r="C49" s="140"/>
      <c r="D49" s="15">
        <f aca="true" t="shared" si="14" ref="D49:I49">SUM(D47:D48)</f>
        <v>4521</v>
      </c>
      <c r="E49" s="16">
        <f t="shared" si="14"/>
        <v>7839</v>
      </c>
      <c r="F49" s="16">
        <f t="shared" si="14"/>
        <v>2732</v>
      </c>
      <c r="G49" s="16">
        <f t="shared" si="14"/>
        <v>7843</v>
      </c>
      <c r="H49" s="16">
        <f t="shared" si="14"/>
        <v>5829</v>
      </c>
      <c r="I49" s="16">
        <f t="shared" si="14"/>
        <v>1543</v>
      </c>
      <c r="J49" s="39"/>
      <c r="K49" s="16"/>
      <c r="L49" s="58"/>
      <c r="M49" s="16"/>
      <c r="N49" s="58"/>
      <c r="O49" s="76">
        <f t="shared" si="0"/>
        <v>30307</v>
      </c>
    </row>
    <row r="50" spans="1:15" ht="21" customHeight="1">
      <c r="A50" s="141" t="s">
        <v>113</v>
      </c>
      <c r="B50" s="131" t="s">
        <v>50</v>
      </c>
      <c r="C50" s="17" t="s">
        <v>51</v>
      </c>
      <c r="D50" s="18">
        <v>2385</v>
      </c>
      <c r="E50" s="19">
        <v>4158</v>
      </c>
      <c r="F50" s="19">
        <v>1330</v>
      </c>
      <c r="G50" s="19">
        <v>4250</v>
      </c>
      <c r="H50" s="19">
        <v>3388</v>
      </c>
      <c r="I50" s="19">
        <v>633</v>
      </c>
      <c r="J50" s="35"/>
      <c r="K50" s="19"/>
      <c r="L50" s="61"/>
      <c r="M50" s="19"/>
      <c r="N50" s="61"/>
      <c r="O50" s="89">
        <f t="shared" si="0"/>
        <v>16144</v>
      </c>
    </row>
    <row r="51" spans="1:15" ht="21" customHeight="1">
      <c r="A51" s="98"/>
      <c r="B51" s="128"/>
      <c r="C51" s="10" t="s">
        <v>52</v>
      </c>
      <c r="D51" s="11">
        <v>2332</v>
      </c>
      <c r="E51" s="12">
        <v>3182</v>
      </c>
      <c r="F51" s="12">
        <v>1641</v>
      </c>
      <c r="G51" s="12">
        <v>3582</v>
      </c>
      <c r="H51" s="12">
        <v>1315</v>
      </c>
      <c r="I51" s="12">
        <v>903</v>
      </c>
      <c r="J51" s="32"/>
      <c r="K51" s="12"/>
      <c r="L51" s="54"/>
      <c r="M51" s="12"/>
      <c r="N51" s="54"/>
      <c r="O51" s="89">
        <f t="shared" si="0"/>
        <v>12955</v>
      </c>
    </row>
    <row r="52" spans="1:15" ht="21" customHeight="1">
      <c r="A52" s="98"/>
      <c r="B52" s="128"/>
      <c r="C52" s="10" t="s">
        <v>43</v>
      </c>
      <c r="D52" s="11">
        <f aca="true" t="shared" si="15" ref="D52:I52">SUM(D50:D51)</f>
        <v>4717</v>
      </c>
      <c r="E52" s="11">
        <f t="shared" si="15"/>
        <v>7340</v>
      </c>
      <c r="F52" s="11">
        <f t="shared" si="15"/>
        <v>2971</v>
      </c>
      <c r="G52" s="11">
        <f t="shared" si="15"/>
        <v>7832</v>
      </c>
      <c r="H52" s="11">
        <f t="shared" si="15"/>
        <v>4703</v>
      </c>
      <c r="I52" s="11">
        <f t="shared" si="15"/>
        <v>1536</v>
      </c>
      <c r="J52" s="54"/>
      <c r="K52" s="12"/>
      <c r="L52" s="54"/>
      <c r="M52" s="12"/>
      <c r="N52" s="54"/>
      <c r="O52" s="89">
        <f t="shared" si="0"/>
        <v>29099</v>
      </c>
    </row>
    <row r="53" spans="1:15" ht="21" customHeight="1">
      <c r="A53" s="98"/>
      <c r="B53" s="134" t="s">
        <v>114</v>
      </c>
      <c r="C53" s="135"/>
      <c r="D53" s="11">
        <v>21</v>
      </c>
      <c r="E53" s="12">
        <v>22</v>
      </c>
      <c r="F53" s="12">
        <v>18</v>
      </c>
      <c r="G53" s="12">
        <v>38</v>
      </c>
      <c r="H53" s="12">
        <v>16</v>
      </c>
      <c r="I53" s="12">
        <v>5</v>
      </c>
      <c r="J53" s="32"/>
      <c r="K53" s="12"/>
      <c r="L53" s="54"/>
      <c r="M53" s="12"/>
      <c r="N53" s="54"/>
      <c r="O53" s="89">
        <f t="shared" si="0"/>
        <v>120</v>
      </c>
    </row>
    <row r="54" spans="1:15" ht="21" customHeight="1" thickBot="1">
      <c r="A54" s="142"/>
      <c r="B54" s="136" t="s">
        <v>115</v>
      </c>
      <c r="C54" s="137"/>
      <c r="D54" s="20">
        <v>115</v>
      </c>
      <c r="E54" s="21">
        <v>193</v>
      </c>
      <c r="F54" s="21">
        <v>64</v>
      </c>
      <c r="G54" s="21">
        <v>217</v>
      </c>
      <c r="H54" s="21">
        <v>131</v>
      </c>
      <c r="I54" s="21">
        <v>47</v>
      </c>
      <c r="J54" s="40"/>
      <c r="K54" s="21"/>
      <c r="L54" s="59"/>
      <c r="M54" s="21"/>
      <c r="N54" s="59"/>
      <c r="O54" s="75">
        <f t="shared" si="0"/>
        <v>767</v>
      </c>
    </row>
    <row r="55" spans="1:15" ht="21" customHeight="1" thickBot="1">
      <c r="A55" s="143" t="s">
        <v>54</v>
      </c>
      <c r="B55" s="144"/>
      <c r="C55" s="145"/>
      <c r="D55" s="15">
        <f aca="true" t="shared" si="16" ref="D55:I55">SUM(D52:D54)</f>
        <v>4853</v>
      </c>
      <c r="E55" s="15">
        <f t="shared" si="16"/>
        <v>7555</v>
      </c>
      <c r="F55" s="16">
        <f t="shared" si="16"/>
        <v>3053</v>
      </c>
      <c r="G55" s="16">
        <f t="shared" si="16"/>
        <v>8087</v>
      </c>
      <c r="H55" s="16">
        <f t="shared" si="16"/>
        <v>4850</v>
      </c>
      <c r="I55" s="16">
        <f t="shared" si="16"/>
        <v>1588</v>
      </c>
      <c r="J55" s="39"/>
      <c r="K55" s="16"/>
      <c r="L55" s="58"/>
      <c r="M55" s="16"/>
      <c r="N55" s="58"/>
      <c r="O55" s="76">
        <f t="shared" si="0"/>
        <v>29986</v>
      </c>
    </row>
    <row r="56" spans="1:15" ht="23.25" customHeight="1" thickBot="1">
      <c r="A56" s="146" t="s">
        <v>35</v>
      </c>
      <c r="B56" s="147"/>
      <c r="C56" s="148"/>
      <c r="D56" s="77">
        <f>SUM(D49+D55:D55)</f>
        <v>9374</v>
      </c>
      <c r="E56" s="78">
        <f>SUM(E49+E55)</f>
        <v>15394</v>
      </c>
      <c r="F56" s="78">
        <f>SUM(F49+F55)</f>
        <v>5785</v>
      </c>
      <c r="G56" s="78">
        <f>SUM(G49+G55)</f>
        <v>15930</v>
      </c>
      <c r="H56" s="78">
        <f>SUM(H55+H49)</f>
        <v>10679</v>
      </c>
      <c r="I56" s="78">
        <f>SUM(I49+I55:I55)</f>
        <v>3131</v>
      </c>
      <c r="J56" s="82"/>
      <c r="K56" s="78"/>
      <c r="L56" s="95"/>
      <c r="M56" s="78"/>
      <c r="N56" s="95"/>
      <c r="O56" s="76">
        <f t="shared" si="0"/>
        <v>60293</v>
      </c>
    </row>
    <row r="59" spans="1:15" ht="13.5">
      <c r="A59" s="132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1:15" ht="13.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</sheetData>
  <sheetProtection/>
  <mergeCells count="41">
    <mergeCell ref="A59:O60"/>
    <mergeCell ref="B11:B13"/>
    <mergeCell ref="B14:B16"/>
    <mergeCell ref="B17:B19"/>
    <mergeCell ref="B20:B22"/>
    <mergeCell ref="B35:B37"/>
    <mergeCell ref="B38:B40"/>
    <mergeCell ref="A23:A31"/>
    <mergeCell ref="A32:A40"/>
    <mergeCell ref="B23:B25"/>
    <mergeCell ref="B54:C54"/>
    <mergeCell ref="A44:B46"/>
    <mergeCell ref="A47:C47"/>
    <mergeCell ref="A48:C48"/>
    <mergeCell ref="B26:B28"/>
    <mergeCell ref="B29:B31"/>
    <mergeCell ref="B32:B34"/>
    <mergeCell ref="B53:C53"/>
    <mergeCell ref="H7:H10"/>
    <mergeCell ref="D7:D10"/>
    <mergeCell ref="L7:L10"/>
    <mergeCell ref="A7:C7"/>
    <mergeCell ref="A8:A10"/>
    <mergeCell ref="B8:B10"/>
    <mergeCell ref="C8:C10"/>
    <mergeCell ref="A56:C56"/>
    <mergeCell ref="E7:E10"/>
    <mergeCell ref="F7:F10"/>
    <mergeCell ref="G7:G10"/>
    <mergeCell ref="A55:C55"/>
    <mergeCell ref="A11:A22"/>
    <mergeCell ref="A41:B43"/>
    <mergeCell ref="B50:B52"/>
    <mergeCell ref="A50:A54"/>
    <mergeCell ref="A49:C49"/>
    <mergeCell ref="M7:M10"/>
    <mergeCell ref="I7:I10"/>
    <mergeCell ref="N7:N10"/>
    <mergeCell ref="O7:O10"/>
    <mergeCell ref="J7:J10"/>
    <mergeCell ref="K7:K10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7" ht="15" customHeight="1">
      <c r="A4" s="22"/>
      <c r="B4" s="22"/>
      <c r="C4" s="22"/>
      <c r="D4" s="22"/>
      <c r="E4" s="22"/>
      <c r="F4" s="23"/>
      <c r="G4" s="1" t="s">
        <v>36</v>
      </c>
    </row>
    <row r="5" spans="1:15" ht="15" customHeight="1">
      <c r="A5" s="6"/>
      <c r="B5" s="6"/>
      <c r="C5" s="6"/>
      <c r="D5" s="6"/>
      <c r="E5" s="6"/>
      <c r="O5" s="24"/>
    </row>
    <row r="6" ht="15" customHeight="1" thickBot="1">
      <c r="O6" s="25"/>
    </row>
    <row r="7" spans="1:15" ht="48" customHeight="1">
      <c r="A7" s="104" t="s">
        <v>98</v>
      </c>
      <c r="B7" s="105"/>
      <c r="C7" s="106"/>
      <c r="D7" s="156" t="s">
        <v>99</v>
      </c>
      <c r="E7" s="159" t="s">
        <v>100</v>
      </c>
      <c r="F7" s="117" t="s">
        <v>101</v>
      </c>
      <c r="G7" s="117" t="s">
        <v>102</v>
      </c>
      <c r="H7" s="117" t="s">
        <v>103</v>
      </c>
      <c r="I7" s="117" t="s">
        <v>104</v>
      </c>
      <c r="J7" s="117" t="s">
        <v>105</v>
      </c>
      <c r="K7" s="117" t="s">
        <v>106</v>
      </c>
      <c r="L7" s="117"/>
      <c r="M7" s="117"/>
      <c r="N7" s="117"/>
      <c r="O7" s="161" t="s">
        <v>107</v>
      </c>
    </row>
    <row r="8" spans="1:15" ht="13.5">
      <c r="A8" s="98" t="s">
        <v>37</v>
      </c>
      <c r="B8" s="97" t="s">
        <v>38</v>
      </c>
      <c r="C8" s="120" t="s">
        <v>39</v>
      </c>
      <c r="D8" s="157"/>
      <c r="E8" s="160"/>
      <c r="F8" s="152"/>
      <c r="G8" s="152"/>
      <c r="H8" s="152"/>
      <c r="I8" s="152"/>
      <c r="J8" s="152"/>
      <c r="K8" s="152"/>
      <c r="L8" s="154"/>
      <c r="M8" s="154"/>
      <c r="N8" s="152"/>
      <c r="O8" s="162"/>
    </row>
    <row r="9" spans="1:15" ht="13.5">
      <c r="A9" s="98"/>
      <c r="B9" s="97"/>
      <c r="C9" s="120"/>
      <c r="D9" s="157"/>
      <c r="E9" s="160"/>
      <c r="F9" s="152"/>
      <c r="G9" s="152"/>
      <c r="H9" s="152"/>
      <c r="I9" s="152"/>
      <c r="J9" s="152"/>
      <c r="K9" s="152"/>
      <c r="L9" s="154"/>
      <c r="M9" s="154"/>
      <c r="N9" s="152"/>
      <c r="O9" s="162"/>
    </row>
    <row r="10" spans="1:15" ht="18.75" customHeight="1" thickBot="1">
      <c r="A10" s="99"/>
      <c r="B10" s="100"/>
      <c r="C10" s="121"/>
      <c r="D10" s="158"/>
      <c r="E10" s="160"/>
      <c r="F10" s="153"/>
      <c r="G10" s="153"/>
      <c r="H10" s="153"/>
      <c r="I10" s="153"/>
      <c r="J10" s="153"/>
      <c r="K10" s="153"/>
      <c r="L10" s="155"/>
      <c r="M10" s="155"/>
      <c r="N10" s="153"/>
      <c r="O10" s="163"/>
    </row>
    <row r="11" spans="1:15" ht="21" customHeight="1">
      <c r="A11" s="107" t="s">
        <v>108</v>
      </c>
      <c r="B11" s="96" t="s">
        <v>40</v>
      </c>
      <c r="C11" s="7" t="s">
        <v>41</v>
      </c>
      <c r="D11" s="26">
        <f>'東津軽郡'!O11</f>
        <v>532</v>
      </c>
      <c r="E11" s="28">
        <f>'西津軽郡'!O11</f>
        <v>476</v>
      </c>
      <c r="F11" s="28">
        <f>'中津軽郡'!O11</f>
        <v>45</v>
      </c>
      <c r="G11" s="28">
        <f>'南津軽郡'!O11</f>
        <v>502</v>
      </c>
      <c r="H11" s="29">
        <f>'北津軽郡'!O11</f>
        <v>879</v>
      </c>
      <c r="I11" s="28">
        <f>'上北郡'!O11</f>
        <v>2998</v>
      </c>
      <c r="J11" s="28">
        <f>'下北郡'!O11</f>
        <v>423</v>
      </c>
      <c r="K11" s="28">
        <f>'三戸郡'!O11</f>
        <v>1567</v>
      </c>
      <c r="L11" s="28"/>
      <c r="M11" s="28"/>
      <c r="N11" s="30"/>
      <c r="O11" s="79">
        <f>SUM(D11:N11)</f>
        <v>7422</v>
      </c>
    </row>
    <row r="12" spans="1:15" ht="21" customHeight="1">
      <c r="A12" s="108"/>
      <c r="B12" s="97"/>
      <c r="C12" s="10" t="s">
        <v>42</v>
      </c>
      <c r="D12" s="31">
        <f>'東津軽郡'!O12</f>
        <v>41</v>
      </c>
      <c r="E12" s="12">
        <f>'西津軽郡'!O12</f>
        <v>53</v>
      </c>
      <c r="F12" s="12">
        <f>'中津軽郡'!O12</f>
        <v>2</v>
      </c>
      <c r="G12" s="12">
        <f>'南津軽郡'!O12</f>
        <v>168</v>
      </c>
      <c r="H12" s="32">
        <f>'北津軽郡'!O12</f>
        <v>191</v>
      </c>
      <c r="I12" s="12">
        <f>'上北郡'!O12</f>
        <v>605</v>
      </c>
      <c r="J12" s="12">
        <f>'下北郡'!O12</f>
        <v>77</v>
      </c>
      <c r="K12" s="12">
        <f>'三戸郡'!O12</f>
        <v>564</v>
      </c>
      <c r="L12" s="12"/>
      <c r="M12" s="12"/>
      <c r="N12" s="33"/>
      <c r="O12" s="74">
        <f>SUM(D12:N12)</f>
        <v>1701</v>
      </c>
    </row>
    <row r="13" spans="1:15" ht="21" customHeight="1">
      <c r="A13" s="108"/>
      <c r="B13" s="97"/>
      <c r="C13" s="10" t="s">
        <v>43</v>
      </c>
      <c r="D13" s="31">
        <f>'東津軽郡'!O13</f>
        <v>573</v>
      </c>
      <c r="E13" s="12">
        <f>'西津軽郡'!O13</f>
        <v>529</v>
      </c>
      <c r="F13" s="12">
        <f>'中津軽郡'!O13</f>
        <v>47</v>
      </c>
      <c r="G13" s="12">
        <f>'南津軽郡'!O13</f>
        <v>670</v>
      </c>
      <c r="H13" s="32">
        <f>'北津軽郡'!O13</f>
        <v>1070</v>
      </c>
      <c r="I13" s="12">
        <f>'上北郡'!O13</f>
        <v>3603</v>
      </c>
      <c r="J13" s="12">
        <f>'下北郡'!O13</f>
        <v>500</v>
      </c>
      <c r="K13" s="12">
        <f>'三戸郡'!O13</f>
        <v>2131</v>
      </c>
      <c r="L13" s="12"/>
      <c r="M13" s="12"/>
      <c r="N13" s="33"/>
      <c r="O13" s="74">
        <f>SUM(D13:K13)</f>
        <v>9123</v>
      </c>
    </row>
    <row r="14" spans="1:15" ht="21" customHeight="1">
      <c r="A14" s="108"/>
      <c r="B14" s="97" t="s">
        <v>44</v>
      </c>
      <c r="C14" s="10" t="s">
        <v>41</v>
      </c>
      <c r="D14" s="31">
        <f>'東津軽郡'!O14</f>
        <v>1121</v>
      </c>
      <c r="E14" s="12">
        <f>'西津軽郡'!O14</f>
        <v>710</v>
      </c>
      <c r="F14" s="12">
        <f>'中津軽郡'!O14</f>
        <v>120</v>
      </c>
      <c r="G14" s="12">
        <f>'南津軽郡'!O14</f>
        <v>1396</v>
      </c>
      <c r="H14" s="32">
        <f>'北津軽郡'!O14</f>
        <v>1683</v>
      </c>
      <c r="I14" s="12">
        <f>'上北郡'!O14</f>
        <v>4941</v>
      </c>
      <c r="J14" s="12">
        <f>'下北郡'!O14</f>
        <v>673</v>
      </c>
      <c r="K14" s="12">
        <f>'三戸郡'!O14</f>
        <v>3087</v>
      </c>
      <c r="L14" s="12"/>
      <c r="M14" s="12"/>
      <c r="N14" s="33"/>
      <c r="O14" s="74">
        <f>SUM(D14:N14)</f>
        <v>13731</v>
      </c>
    </row>
    <row r="15" spans="1:15" ht="21" customHeight="1">
      <c r="A15" s="108"/>
      <c r="B15" s="97"/>
      <c r="C15" s="10" t="s">
        <v>42</v>
      </c>
      <c r="D15" s="31">
        <f>'東津軽郡'!O15</f>
        <v>8</v>
      </c>
      <c r="E15" s="12">
        <f>'西津軽郡'!O15</f>
        <v>8</v>
      </c>
      <c r="F15" s="12">
        <f>'中津軽郡'!O15</f>
        <v>3</v>
      </c>
      <c r="G15" s="12">
        <f>'南津軽郡'!O15</f>
        <v>22</v>
      </c>
      <c r="H15" s="32">
        <f>'北津軽郡'!O15</f>
        <v>22</v>
      </c>
      <c r="I15" s="12">
        <f>'上北郡'!O15</f>
        <v>56</v>
      </c>
      <c r="J15" s="12">
        <f>'下北郡'!O15</f>
        <v>14</v>
      </c>
      <c r="K15" s="12">
        <f>'三戸郡'!O15</f>
        <v>47</v>
      </c>
      <c r="L15" s="12"/>
      <c r="M15" s="12"/>
      <c r="N15" s="33"/>
      <c r="O15" s="74">
        <f>SUM(D15:N15)</f>
        <v>180</v>
      </c>
    </row>
    <row r="16" spans="1:15" ht="21" customHeight="1">
      <c r="A16" s="108"/>
      <c r="B16" s="97"/>
      <c r="C16" s="10" t="s">
        <v>43</v>
      </c>
      <c r="D16" s="31">
        <f>'東津軽郡'!O16</f>
        <v>1129</v>
      </c>
      <c r="E16" s="12">
        <f>'西津軽郡'!O16</f>
        <v>718</v>
      </c>
      <c r="F16" s="12">
        <f>'中津軽郡'!O16</f>
        <v>123</v>
      </c>
      <c r="G16" s="12">
        <f>'南津軽郡'!O16</f>
        <v>1418</v>
      </c>
      <c r="H16" s="32">
        <f>'北津軽郡'!O16</f>
        <v>1705</v>
      </c>
      <c r="I16" s="12">
        <f>'上北郡'!O16</f>
        <v>4997</v>
      </c>
      <c r="J16" s="12">
        <f>'下北郡'!O16</f>
        <v>687</v>
      </c>
      <c r="K16" s="12">
        <f>'三戸郡'!O16</f>
        <v>3134</v>
      </c>
      <c r="L16" s="12"/>
      <c r="M16" s="12"/>
      <c r="N16" s="33"/>
      <c r="O16" s="74">
        <f>SUM(O14:O15)</f>
        <v>13911</v>
      </c>
    </row>
    <row r="17" spans="1:15" ht="21" customHeight="1">
      <c r="A17" s="108"/>
      <c r="B17" s="97" t="s">
        <v>45</v>
      </c>
      <c r="C17" s="10" t="s">
        <v>41</v>
      </c>
      <c r="D17" s="31">
        <f>'東津軽郡'!O17</f>
        <v>6</v>
      </c>
      <c r="E17" s="12">
        <f>'西津軽郡'!O17</f>
        <v>3</v>
      </c>
      <c r="F17" s="12">
        <f>'中津軽郡'!O17</f>
        <v>0</v>
      </c>
      <c r="G17" s="12">
        <f>'南津軽郡'!O17</f>
        <v>1</v>
      </c>
      <c r="H17" s="32">
        <f>'北津軽郡'!O17</f>
        <v>2</v>
      </c>
      <c r="I17" s="12">
        <f>'上北郡'!O17</f>
        <v>18</v>
      </c>
      <c r="J17" s="12">
        <f>'下北郡'!O17</f>
        <v>1</v>
      </c>
      <c r="K17" s="12">
        <f>'三戸郡'!O17</f>
        <v>6</v>
      </c>
      <c r="L17" s="12"/>
      <c r="M17" s="12"/>
      <c r="N17" s="33"/>
      <c r="O17" s="74">
        <f>SUM(D17:N17)</f>
        <v>37</v>
      </c>
    </row>
    <row r="18" spans="1:15" ht="21" customHeight="1">
      <c r="A18" s="108"/>
      <c r="B18" s="97"/>
      <c r="C18" s="10" t="s">
        <v>42</v>
      </c>
      <c r="D18" s="31">
        <f>'東津軽郡'!O18</f>
        <v>0</v>
      </c>
      <c r="E18" s="12">
        <f>'西津軽郡'!O18</f>
        <v>1</v>
      </c>
      <c r="F18" s="12">
        <f>'中津軽郡'!O18</f>
        <v>0</v>
      </c>
      <c r="G18" s="12">
        <f>'南津軽郡'!O18</f>
        <v>12</v>
      </c>
      <c r="H18" s="32">
        <f>'北津軽郡'!O18</f>
        <v>3</v>
      </c>
      <c r="I18" s="12">
        <f>'上北郡'!O18</f>
        <v>28</v>
      </c>
      <c r="J18" s="12">
        <f>'下北郡'!O18</f>
        <v>6</v>
      </c>
      <c r="K18" s="12">
        <f>'三戸郡'!O18</f>
        <v>34</v>
      </c>
      <c r="L18" s="12"/>
      <c r="M18" s="12"/>
      <c r="N18" s="33"/>
      <c r="O18" s="74">
        <f>SUM(D18:N18)</f>
        <v>84</v>
      </c>
    </row>
    <row r="19" spans="1:15" ht="21" customHeight="1">
      <c r="A19" s="108"/>
      <c r="B19" s="97"/>
      <c r="C19" s="10" t="s">
        <v>43</v>
      </c>
      <c r="D19" s="31">
        <f>'東津軽郡'!O19</f>
        <v>6</v>
      </c>
      <c r="E19" s="12">
        <f>'西津軽郡'!O19</f>
        <v>4</v>
      </c>
      <c r="F19" s="12">
        <f>'中津軽郡'!O19</f>
        <v>0</v>
      </c>
      <c r="G19" s="12">
        <f>'南津軽郡'!O19</f>
        <v>13</v>
      </c>
      <c r="H19" s="32">
        <f>'北津軽郡'!O19</f>
        <v>5</v>
      </c>
      <c r="I19" s="12">
        <f>'上北郡'!O19</f>
        <v>46</v>
      </c>
      <c r="J19" s="12">
        <f>'下北郡'!O19</f>
        <v>7</v>
      </c>
      <c r="K19" s="12">
        <f>'三戸郡'!O19</f>
        <v>40</v>
      </c>
      <c r="L19" s="12"/>
      <c r="M19" s="12"/>
      <c r="N19" s="33"/>
      <c r="O19" s="74">
        <f>SUM(O17:O18)</f>
        <v>121</v>
      </c>
    </row>
    <row r="20" spans="1:15" ht="21" customHeight="1">
      <c r="A20" s="108"/>
      <c r="B20" s="97" t="s">
        <v>109</v>
      </c>
      <c r="C20" s="10" t="s">
        <v>41</v>
      </c>
      <c r="D20" s="31">
        <f>'東津軽郡'!O20</f>
        <v>1659</v>
      </c>
      <c r="E20" s="12">
        <f>'西津軽郡'!O20</f>
        <v>1189</v>
      </c>
      <c r="F20" s="12">
        <f>'中津軽郡'!O20</f>
        <v>165</v>
      </c>
      <c r="G20" s="12">
        <f>'南津軽郡'!O20</f>
        <v>1899</v>
      </c>
      <c r="H20" s="32">
        <f>'北津軽郡'!O20</f>
        <v>2564</v>
      </c>
      <c r="I20" s="12">
        <f>'上北郡'!O20</f>
        <v>7957</v>
      </c>
      <c r="J20" s="12">
        <f>'下北郡'!O20</f>
        <v>1097</v>
      </c>
      <c r="K20" s="12">
        <f>'三戸郡'!O20</f>
        <v>4660</v>
      </c>
      <c r="L20" s="11"/>
      <c r="M20" s="11"/>
      <c r="N20" s="11"/>
      <c r="O20" s="74">
        <f>O11+O14+O17</f>
        <v>21190</v>
      </c>
    </row>
    <row r="21" spans="1:15" ht="21" customHeight="1">
      <c r="A21" s="108"/>
      <c r="B21" s="97"/>
      <c r="C21" s="10" t="s">
        <v>42</v>
      </c>
      <c r="D21" s="31">
        <f>'東津軽郡'!O21</f>
        <v>49</v>
      </c>
      <c r="E21" s="12">
        <f>'西津軽郡'!O21</f>
        <v>62</v>
      </c>
      <c r="F21" s="12">
        <f>'中津軽郡'!O21</f>
        <v>5</v>
      </c>
      <c r="G21" s="12">
        <f>'南津軽郡'!O21</f>
        <v>202</v>
      </c>
      <c r="H21" s="32">
        <f>'北津軽郡'!O21</f>
        <v>216</v>
      </c>
      <c r="I21" s="12">
        <f>'上北郡'!O21</f>
        <v>689</v>
      </c>
      <c r="J21" s="12">
        <f>'下北郡'!O21</f>
        <v>97</v>
      </c>
      <c r="K21" s="12">
        <f>'三戸郡'!O21</f>
        <v>645</v>
      </c>
      <c r="L21" s="11"/>
      <c r="M21" s="11"/>
      <c r="N21" s="11"/>
      <c r="O21" s="74">
        <f>O12+O15+O18</f>
        <v>1965</v>
      </c>
    </row>
    <row r="22" spans="1:15" ht="21" customHeight="1" thickBot="1">
      <c r="A22" s="109"/>
      <c r="B22" s="100"/>
      <c r="C22" s="13" t="s">
        <v>43</v>
      </c>
      <c r="D22" s="71">
        <f>'東津軽郡'!O22</f>
        <v>1708</v>
      </c>
      <c r="E22" s="19">
        <f>'西津軽郡'!O22</f>
        <v>1251</v>
      </c>
      <c r="F22" s="34">
        <f>'中津軽郡'!O22</f>
        <v>170</v>
      </c>
      <c r="G22" s="34">
        <f>'南津軽郡'!O22</f>
        <v>2101</v>
      </c>
      <c r="H22" s="72">
        <f>'北津軽郡'!O22</f>
        <v>2780</v>
      </c>
      <c r="I22" s="34">
        <f>'上北郡'!O22</f>
        <v>8646</v>
      </c>
      <c r="J22" s="34">
        <f>'下北郡'!O22</f>
        <v>1194</v>
      </c>
      <c r="K22" s="34">
        <f>'三戸郡'!O22</f>
        <v>5305</v>
      </c>
      <c r="L22" s="34"/>
      <c r="M22" s="34"/>
      <c r="N22" s="36"/>
      <c r="O22" s="80">
        <f>SUM(O20:O21)</f>
        <v>23155</v>
      </c>
    </row>
    <row r="23" spans="1:15" ht="21" customHeight="1">
      <c r="A23" s="107" t="s">
        <v>110</v>
      </c>
      <c r="B23" s="96" t="s">
        <v>40</v>
      </c>
      <c r="C23" s="7" t="s">
        <v>41</v>
      </c>
      <c r="D23" s="26">
        <f>'東津軽郡'!O23</f>
        <v>28</v>
      </c>
      <c r="E23" s="28">
        <f>'西津軽郡'!O23</f>
        <v>18</v>
      </c>
      <c r="F23" s="28">
        <f>'中津軽郡'!O23</f>
        <v>3</v>
      </c>
      <c r="G23" s="28">
        <f>'南津軽郡'!O23</f>
        <v>11</v>
      </c>
      <c r="H23" s="29">
        <f>'北津軽郡'!O23</f>
        <v>15</v>
      </c>
      <c r="I23" s="28">
        <f>'上北郡'!O23</f>
        <v>72</v>
      </c>
      <c r="J23" s="28">
        <f>'下北郡'!O23</f>
        <v>16</v>
      </c>
      <c r="K23" s="28">
        <f>'三戸郡'!O23</f>
        <v>26</v>
      </c>
      <c r="L23" s="28"/>
      <c r="M23" s="28"/>
      <c r="N23" s="30"/>
      <c r="O23" s="79">
        <f>SUM(D23:N23)</f>
        <v>189</v>
      </c>
    </row>
    <row r="24" spans="1:15" ht="21" customHeight="1">
      <c r="A24" s="108"/>
      <c r="B24" s="97"/>
      <c r="C24" s="10" t="s">
        <v>42</v>
      </c>
      <c r="D24" s="31">
        <f>'東津軽郡'!O24</f>
        <v>10</v>
      </c>
      <c r="E24" s="12">
        <f>'西津軽郡'!O24</f>
        <v>31</v>
      </c>
      <c r="F24" s="12">
        <f>'中津軽郡'!O24</f>
        <v>0</v>
      </c>
      <c r="G24" s="12">
        <f>'南津軽郡'!O24</f>
        <v>5</v>
      </c>
      <c r="H24" s="32">
        <f>'北津軽郡'!O24</f>
        <v>40</v>
      </c>
      <c r="I24" s="12">
        <f>'上北郡'!O24</f>
        <v>153</v>
      </c>
      <c r="J24" s="12">
        <f>'下北郡'!O24</f>
        <v>21</v>
      </c>
      <c r="K24" s="12">
        <f>'三戸郡'!O24</f>
        <v>60</v>
      </c>
      <c r="L24" s="12"/>
      <c r="M24" s="12"/>
      <c r="N24" s="33"/>
      <c r="O24" s="74">
        <f>SUM(D24:N24)</f>
        <v>320</v>
      </c>
    </row>
    <row r="25" spans="1:15" ht="21" customHeight="1">
      <c r="A25" s="108"/>
      <c r="B25" s="97"/>
      <c r="C25" s="10" t="s">
        <v>43</v>
      </c>
      <c r="D25" s="31">
        <f>'東津軽郡'!O25</f>
        <v>38</v>
      </c>
      <c r="E25" s="12">
        <f>'西津軽郡'!O25</f>
        <v>49</v>
      </c>
      <c r="F25" s="12">
        <f>'中津軽郡'!O25</f>
        <v>3</v>
      </c>
      <c r="G25" s="12">
        <f>'南津軽郡'!O25</f>
        <v>16</v>
      </c>
      <c r="H25" s="32">
        <f>'北津軽郡'!O25</f>
        <v>55</v>
      </c>
      <c r="I25" s="12">
        <f>'上北郡'!O25</f>
        <v>225</v>
      </c>
      <c r="J25" s="12">
        <f>'下北郡'!O25</f>
        <v>37</v>
      </c>
      <c r="K25" s="12">
        <f>'三戸郡'!O25</f>
        <v>86</v>
      </c>
      <c r="L25" s="12"/>
      <c r="M25" s="12"/>
      <c r="N25" s="33"/>
      <c r="O25" s="74">
        <f>SUM(O23:O24)</f>
        <v>509</v>
      </c>
    </row>
    <row r="26" spans="1:15" ht="21" customHeight="1">
      <c r="A26" s="108"/>
      <c r="B26" s="97" t="s">
        <v>44</v>
      </c>
      <c r="C26" s="10" t="s">
        <v>41</v>
      </c>
      <c r="D26" s="31">
        <f>'東津軽郡'!O26</f>
        <v>58</v>
      </c>
      <c r="E26" s="12">
        <f>'西津軽郡'!O26</f>
        <v>43</v>
      </c>
      <c r="F26" s="12">
        <f>'中津軽郡'!O26</f>
        <v>7</v>
      </c>
      <c r="G26" s="12">
        <f>'南津軽郡'!O26</f>
        <v>34</v>
      </c>
      <c r="H26" s="32">
        <f>'北津軽郡'!O26</f>
        <v>30</v>
      </c>
      <c r="I26" s="12">
        <f>'上北郡'!O26</f>
        <v>186</v>
      </c>
      <c r="J26" s="12">
        <f>'下北郡'!O26</f>
        <v>25</v>
      </c>
      <c r="K26" s="12">
        <f>'三戸郡'!O26</f>
        <v>107</v>
      </c>
      <c r="L26" s="12"/>
      <c r="M26" s="12"/>
      <c r="N26" s="33"/>
      <c r="O26" s="74">
        <f>SUM(D26:N26)</f>
        <v>490</v>
      </c>
    </row>
    <row r="27" spans="1:15" ht="21" customHeight="1">
      <c r="A27" s="108"/>
      <c r="B27" s="97"/>
      <c r="C27" s="10" t="s">
        <v>42</v>
      </c>
      <c r="D27" s="31">
        <f>'東津軽郡'!O27</f>
        <v>4</v>
      </c>
      <c r="E27" s="12">
        <f>'西津軽郡'!O27</f>
        <v>18</v>
      </c>
      <c r="F27" s="12">
        <f>'中津軽郡'!O27</f>
        <v>0</v>
      </c>
      <c r="G27" s="12">
        <f>'南津軽郡'!O27</f>
        <v>0</v>
      </c>
      <c r="H27" s="32">
        <f>'北津軽郡'!O27</f>
        <v>21</v>
      </c>
      <c r="I27" s="12">
        <f>'上北郡'!O27</f>
        <v>43</v>
      </c>
      <c r="J27" s="12">
        <f>'下北郡'!O27</f>
        <v>13</v>
      </c>
      <c r="K27" s="12">
        <f>'三戸郡'!O27</f>
        <v>24</v>
      </c>
      <c r="L27" s="12"/>
      <c r="M27" s="12"/>
      <c r="N27" s="33"/>
      <c r="O27" s="74">
        <f>SUM(D27:N27)</f>
        <v>123</v>
      </c>
    </row>
    <row r="28" spans="1:15" ht="21" customHeight="1">
      <c r="A28" s="108"/>
      <c r="B28" s="97"/>
      <c r="C28" s="10" t="s">
        <v>43</v>
      </c>
      <c r="D28" s="31">
        <f>'東津軽郡'!O28</f>
        <v>62</v>
      </c>
      <c r="E28" s="12">
        <f>'西津軽郡'!O28</f>
        <v>61</v>
      </c>
      <c r="F28" s="12">
        <f>'中津軽郡'!O28</f>
        <v>7</v>
      </c>
      <c r="G28" s="12">
        <f>'南津軽郡'!O28</f>
        <v>34</v>
      </c>
      <c r="H28" s="32">
        <f>'北津軽郡'!O28</f>
        <v>51</v>
      </c>
      <c r="I28" s="12">
        <f>'上北郡'!O28</f>
        <v>229</v>
      </c>
      <c r="J28" s="12">
        <f>'下北郡'!O28</f>
        <v>38</v>
      </c>
      <c r="K28" s="12">
        <f>'三戸郡'!O28</f>
        <v>131</v>
      </c>
      <c r="L28" s="12"/>
      <c r="M28" s="12"/>
      <c r="N28" s="33"/>
      <c r="O28" s="74">
        <f>SUM(O26:O27)</f>
        <v>613</v>
      </c>
    </row>
    <row r="29" spans="1:15" ht="21" customHeight="1">
      <c r="A29" s="108"/>
      <c r="B29" s="97" t="s">
        <v>109</v>
      </c>
      <c r="C29" s="10" t="s">
        <v>41</v>
      </c>
      <c r="D29" s="31">
        <f>'東津軽郡'!O29</f>
        <v>86</v>
      </c>
      <c r="E29" s="12">
        <f>'西津軽郡'!O29</f>
        <v>61</v>
      </c>
      <c r="F29" s="12">
        <f>'中津軽郡'!O29</f>
        <v>10</v>
      </c>
      <c r="G29" s="12">
        <f>'南津軽郡'!O29</f>
        <v>45</v>
      </c>
      <c r="H29" s="32">
        <f>'北津軽郡'!O29</f>
        <v>45</v>
      </c>
      <c r="I29" s="12">
        <f>'上北郡'!O29</f>
        <v>258</v>
      </c>
      <c r="J29" s="12">
        <f>'下北郡'!O29</f>
        <v>41</v>
      </c>
      <c r="K29" s="12">
        <f>'三戸郡'!O29</f>
        <v>133</v>
      </c>
      <c r="L29" s="11"/>
      <c r="M29" s="11"/>
      <c r="N29" s="11"/>
      <c r="O29" s="74">
        <f>O23+O26</f>
        <v>679</v>
      </c>
    </row>
    <row r="30" spans="1:15" ht="21" customHeight="1">
      <c r="A30" s="108"/>
      <c r="B30" s="97"/>
      <c r="C30" s="10" t="s">
        <v>42</v>
      </c>
      <c r="D30" s="31">
        <f>'東津軽郡'!O30</f>
        <v>14</v>
      </c>
      <c r="E30" s="12">
        <f>'西津軽郡'!O30</f>
        <v>49</v>
      </c>
      <c r="F30" s="12">
        <f>'中津軽郡'!O30</f>
        <v>0</v>
      </c>
      <c r="G30" s="12">
        <f>'南津軽郡'!O30</f>
        <v>5</v>
      </c>
      <c r="H30" s="32">
        <f>'北津軽郡'!O30</f>
        <v>61</v>
      </c>
      <c r="I30" s="12">
        <f>'上北郡'!O30</f>
        <v>196</v>
      </c>
      <c r="J30" s="12">
        <f>'下北郡'!O30</f>
        <v>34</v>
      </c>
      <c r="K30" s="12">
        <f>'三戸郡'!O30</f>
        <v>84</v>
      </c>
      <c r="L30" s="11"/>
      <c r="M30" s="11"/>
      <c r="N30" s="11"/>
      <c r="O30" s="74">
        <f>O24+O27</f>
        <v>443</v>
      </c>
    </row>
    <row r="31" spans="1:15" ht="21" customHeight="1" thickBot="1">
      <c r="A31" s="109"/>
      <c r="B31" s="100"/>
      <c r="C31" s="13" t="s">
        <v>43</v>
      </c>
      <c r="D31" s="71">
        <f>'東津軽郡'!O31</f>
        <v>100</v>
      </c>
      <c r="E31" s="19">
        <f>'西津軽郡'!O31</f>
        <v>110</v>
      </c>
      <c r="F31" s="34">
        <f>'中津軽郡'!O31</f>
        <v>10</v>
      </c>
      <c r="G31" s="34">
        <f>'南津軽郡'!O31</f>
        <v>50</v>
      </c>
      <c r="H31" s="72">
        <f>'北津軽郡'!O31</f>
        <v>106</v>
      </c>
      <c r="I31" s="34">
        <f>'上北郡'!O31</f>
        <v>454</v>
      </c>
      <c r="J31" s="34">
        <f>'下北郡'!O31</f>
        <v>75</v>
      </c>
      <c r="K31" s="34">
        <f>'三戸郡'!O31</f>
        <v>217</v>
      </c>
      <c r="L31" s="34"/>
      <c r="M31" s="34"/>
      <c r="N31" s="36"/>
      <c r="O31" s="80">
        <f>SUM(O29:O30)</f>
        <v>1122</v>
      </c>
    </row>
    <row r="32" spans="1:15" ht="21" customHeight="1">
      <c r="A32" s="107" t="s">
        <v>111</v>
      </c>
      <c r="B32" s="96" t="s">
        <v>40</v>
      </c>
      <c r="C32" s="7" t="s">
        <v>41</v>
      </c>
      <c r="D32" s="26">
        <f>'東津軽郡'!O32</f>
        <v>2617</v>
      </c>
      <c r="E32" s="28">
        <f>'西津軽郡'!O32</f>
        <v>1994</v>
      </c>
      <c r="F32" s="28">
        <f>'中津軽郡'!O32</f>
        <v>183</v>
      </c>
      <c r="G32" s="28">
        <f>'南津軽郡'!O32</f>
        <v>3496</v>
      </c>
      <c r="H32" s="29">
        <f>'北津軽郡'!O32</f>
        <v>4092</v>
      </c>
      <c r="I32" s="28">
        <f>'上北郡'!O32</f>
        <v>13214</v>
      </c>
      <c r="J32" s="28">
        <f>'下北郡'!O32</f>
        <v>2106</v>
      </c>
      <c r="K32" s="28">
        <f>'三戸郡'!O32</f>
        <v>8409</v>
      </c>
      <c r="L32" s="28"/>
      <c r="M32" s="28"/>
      <c r="N32" s="30"/>
      <c r="O32" s="79">
        <f>SUM(D32:N32)</f>
        <v>36111</v>
      </c>
    </row>
    <row r="33" spans="1:15" ht="21" customHeight="1">
      <c r="A33" s="108"/>
      <c r="B33" s="97"/>
      <c r="C33" s="10" t="s">
        <v>42</v>
      </c>
      <c r="D33" s="31">
        <f>'東津軽郡'!O33</f>
        <v>5</v>
      </c>
      <c r="E33" s="12">
        <f>'西津軽郡'!O33</f>
        <v>0</v>
      </c>
      <c r="F33" s="12">
        <f>'中津軽郡'!O33</f>
        <v>0</v>
      </c>
      <c r="G33" s="12">
        <f>'南津軽郡'!O33</f>
        <v>7</v>
      </c>
      <c r="H33" s="32">
        <f>'北津軽郡'!O33</f>
        <v>6</v>
      </c>
      <c r="I33" s="12">
        <f>'上北郡'!O33</f>
        <v>38</v>
      </c>
      <c r="J33" s="12">
        <f>'下北郡'!O33</f>
        <v>23</v>
      </c>
      <c r="K33" s="12">
        <f>'三戸郡'!O33</f>
        <v>13</v>
      </c>
      <c r="L33" s="12"/>
      <c r="M33" s="12"/>
      <c r="N33" s="33"/>
      <c r="O33" s="74">
        <f>SUM(D33:N33)</f>
        <v>92</v>
      </c>
    </row>
    <row r="34" spans="1:15" ht="21" customHeight="1">
      <c r="A34" s="108"/>
      <c r="B34" s="97"/>
      <c r="C34" s="10" t="s">
        <v>43</v>
      </c>
      <c r="D34" s="31">
        <f>'東津軽郡'!O34</f>
        <v>2622</v>
      </c>
      <c r="E34" s="12">
        <f>'西津軽郡'!O34</f>
        <v>1994</v>
      </c>
      <c r="F34" s="12">
        <f>'中津軽郡'!O34</f>
        <v>183</v>
      </c>
      <c r="G34" s="12">
        <f>'南津軽郡'!O34</f>
        <v>3503</v>
      </c>
      <c r="H34" s="32">
        <f>'北津軽郡'!O34</f>
        <v>4098</v>
      </c>
      <c r="I34" s="12">
        <f>'上北郡'!O34</f>
        <v>13252</v>
      </c>
      <c r="J34" s="12">
        <f>'下北郡'!O34</f>
        <v>2129</v>
      </c>
      <c r="K34" s="12">
        <f>'三戸郡'!O34</f>
        <v>8422</v>
      </c>
      <c r="L34" s="12"/>
      <c r="M34" s="12"/>
      <c r="N34" s="33"/>
      <c r="O34" s="74">
        <f>SUM(O32:O33)</f>
        <v>36203</v>
      </c>
    </row>
    <row r="35" spans="1:15" ht="21" customHeight="1">
      <c r="A35" s="108"/>
      <c r="B35" s="97" t="s">
        <v>44</v>
      </c>
      <c r="C35" s="10" t="s">
        <v>41</v>
      </c>
      <c r="D35" s="31">
        <f>'東津軽郡'!O35</f>
        <v>4257</v>
      </c>
      <c r="E35" s="12">
        <f>'西津軽郡'!O35</f>
        <v>3584</v>
      </c>
      <c r="F35" s="12">
        <f>'中津軽郡'!O35</f>
        <v>277</v>
      </c>
      <c r="G35" s="12">
        <f>'南津軽郡'!O35</f>
        <v>6026</v>
      </c>
      <c r="H35" s="32">
        <f>'北津軽郡'!O35</f>
        <v>6559</v>
      </c>
      <c r="I35" s="12">
        <f>'上北郡'!O35</f>
        <v>21513</v>
      </c>
      <c r="J35" s="12">
        <f>'下北郡'!O35</f>
        <v>3335</v>
      </c>
      <c r="K35" s="12">
        <f>'三戸郡'!O35</f>
        <v>14404</v>
      </c>
      <c r="L35" s="12"/>
      <c r="M35" s="12"/>
      <c r="N35" s="33"/>
      <c r="O35" s="74">
        <f>SUM(D35:N35)</f>
        <v>59955</v>
      </c>
    </row>
    <row r="36" spans="1:15" ht="21" customHeight="1">
      <c r="A36" s="108"/>
      <c r="B36" s="97"/>
      <c r="C36" s="10" t="s">
        <v>42</v>
      </c>
      <c r="D36" s="31">
        <f>'東津軽郡'!O36</f>
        <v>21</v>
      </c>
      <c r="E36" s="12">
        <f>'西津軽郡'!O36</f>
        <v>20</v>
      </c>
      <c r="F36" s="12">
        <f>'中津軽郡'!O36</f>
        <v>0</v>
      </c>
      <c r="G36" s="12">
        <f>'南津軽郡'!O36</f>
        <v>28</v>
      </c>
      <c r="H36" s="32">
        <f>'北津軽郡'!O36</f>
        <v>33</v>
      </c>
      <c r="I36" s="12">
        <f>'上北郡'!O36</f>
        <v>145</v>
      </c>
      <c r="J36" s="12">
        <f>'下北郡'!O36</f>
        <v>7</v>
      </c>
      <c r="K36" s="12">
        <f>'三戸郡'!O36</f>
        <v>72</v>
      </c>
      <c r="L36" s="12"/>
      <c r="M36" s="12"/>
      <c r="N36" s="33"/>
      <c r="O36" s="74">
        <f>SUM(D36:N36)</f>
        <v>326</v>
      </c>
    </row>
    <row r="37" spans="1:15" ht="21" customHeight="1">
      <c r="A37" s="108"/>
      <c r="B37" s="97"/>
      <c r="C37" s="10" t="s">
        <v>43</v>
      </c>
      <c r="D37" s="31">
        <f>'東津軽郡'!O37</f>
        <v>4278</v>
      </c>
      <c r="E37" s="12">
        <f>'西津軽郡'!O37</f>
        <v>3604</v>
      </c>
      <c r="F37" s="12">
        <f>'中津軽郡'!O37</f>
        <v>277</v>
      </c>
      <c r="G37" s="12">
        <f>'南津軽郡'!O37</f>
        <v>6054</v>
      </c>
      <c r="H37" s="32">
        <f>'北津軽郡'!O37</f>
        <v>6592</v>
      </c>
      <c r="I37" s="12">
        <f>'上北郡'!O37</f>
        <v>21658</v>
      </c>
      <c r="J37" s="12">
        <f>'下北郡'!O37</f>
        <v>3342</v>
      </c>
      <c r="K37" s="12">
        <f>'三戸郡'!O37</f>
        <v>14476</v>
      </c>
      <c r="L37" s="12"/>
      <c r="M37" s="12"/>
      <c r="N37" s="33"/>
      <c r="O37" s="74">
        <f>SUM(O35:O36)</f>
        <v>60281</v>
      </c>
    </row>
    <row r="38" spans="1:15" ht="21" customHeight="1">
      <c r="A38" s="108"/>
      <c r="B38" s="97" t="s">
        <v>109</v>
      </c>
      <c r="C38" s="10" t="s">
        <v>41</v>
      </c>
      <c r="D38" s="31">
        <f>'東津軽郡'!O38</f>
        <v>6874</v>
      </c>
      <c r="E38" s="12">
        <f>'西津軽郡'!O38</f>
        <v>5578</v>
      </c>
      <c r="F38" s="12">
        <f>'中津軽郡'!O38</f>
        <v>460</v>
      </c>
      <c r="G38" s="12">
        <f>'南津軽郡'!O38</f>
        <v>9522</v>
      </c>
      <c r="H38" s="32">
        <f>'北津軽郡'!O38</f>
        <v>10651</v>
      </c>
      <c r="I38" s="12">
        <f>'上北郡'!O38</f>
        <v>34727</v>
      </c>
      <c r="J38" s="12">
        <f>'下北郡'!O38</f>
        <v>5441</v>
      </c>
      <c r="K38" s="12">
        <f>'三戸郡'!O38</f>
        <v>22813</v>
      </c>
      <c r="L38" s="11"/>
      <c r="M38" s="11"/>
      <c r="N38" s="11"/>
      <c r="O38" s="74">
        <f>O32+O35</f>
        <v>96066</v>
      </c>
    </row>
    <row r="39" spans="1:15" ht="21" customHeight="1">
      <c r="A39" s="108"/>
      <c r="B39" s="97"/>
      <c r="C39" s="10" t="s">
        <v>42</v>
      </c>
      <c r="D39" s="31">
        <f>'東津軽郡'!O39</f>
        <v>26</v>
      </c>
      <c r="E39" s="12">
        <f>'西津軽郡'!O39</f>
        <v>20</v>
      </c>
      <c r="F39" s="12">
        <f>'中津軽郡'!O39</f>
        <v>0</v>
      </c>
      <c r="G39" s="12">
        <f>'南津軽郡'!O39</f>
        <v>35</v>
      </c>
      <c r="H39" s="32">
        <f>'北津軽郡'!O39</f>
        <v>39</v>
      </c>
      <c r="I39" s="12">
        <f>'上北郡'!O39</f>
        <v>183</v>
      </c>
      <c r="J39" s="12">
        <f>'下北郡'!O39</f>
        <v>30</v>
      </c>
      <c r="K39" s="12">
        <f>'三戸郡'!O39</f>
        <v>85</v>
      </c>
      <c r="L39" s="11"/>
      <c r="M39" s="11"/>
      <c r="N39" s="11"/>
      <c r="O39" s="74">
        <f>O33+O36</f>
        <v>418</v>
      </c>
    </row>
    <row r="40" spans="1:15" ht="21" customHeight="1" thickBot="1">
      <c r="A40" s="109"/>
      <c r="B40" s="100"/>
      <c r="C40" s="13" t="s">
        <v>43</v>
      </c>
      <c r="D40" s="71">
        <f>'東津軽郡'!O40</f>
        <v>6900</v>
      </c>
      <c r="E40" s="19">
        <f>'西津軽郡'!O40</f>
        <v>5598</v>
      </c>
      <c r="F40" s="34">
        <f>'中津軽郡'!O40</f>
        <v>460</v>
      </c>
      <c r="G40" s="34">
        <f>'南津軽郡'!O40</f>
        <v>9557</v>
      </c>
      <c r="H40" s="72">
        <f>'北津軽郡'!O40</f>
        <v>10690</v>
      </c>
      <c r="I40" s="34">
        <f>'上北郡'!O40</f>
        <v>34910</v>
      </c>
      <c r="J40" s="34">
        <f>'下北郡'!O40</f>
        <v>5471</v>
      </c>
      <c r="K40" s="34">
        <f>'三戸郡'!O40</f>
        <v>22898</v>
      </c>
      <c r="L40" s="34"/>
      <c r="M40" s="34"/>
      <c r="N40" s="36"/>
      <c r="O40" s="80">
        <f>SUM(O38:O39)</f>
        <v>96484</v>
      </c>
    </row>
    <row r="41" spans="1:15" ht="21" customHeight="1">
      <c r="A41" s="125" t="s">
        <v>46</v>
      </c>
      <c r="B41" s="126"/>
      <c r="C41" s="7" t="s">
        <v>41</v>
      </c>
      <c r="D41" s="26">
        <f>'東津軽郡'!O41</f>
        <v>354</v>
      </c>
      <c r="E41" s="28">
        <f>'西津軽郡'!O41</f>
        <v>309</v>
      </c>
      <c r="F41" s="28">
        <f>'中津軽郡'!O41</f>
        <v>27</v>
      </c>
      <c r="G41" s="28">
        <f>'南津軽郡'!O41</f>
        <v>377</v>
      </c>
      <c r="H41" s="29">
        <f>'北津軽郡'!O41</f>
        <v>445</v>
      </c>
      <c r="I41" s="28">
        <f>'上北郡'!O41</f>
        <v>1252</v>
      </c>
      <c r="J41" s="28">
        <f>'下北郡'!O41</f>
        <v>336</v>
      </c>
      <c r="K41" s="28">
        <f>'三戸郡'!O41</f>
        <v>752</v>
      </c>
      <c r="L41" s="28"/>
      <c r="M41" s="28"/>
      <c r="N41" s="30"/>
      <c r="O41" s="79">
        <f>SUM(D41:N41)</f>
        <v>3852</v>
      </c>
    </row>
    <row r="42" spans="1:15" ht="21" customHeight="1">
      <c r="A42" s="127"/>
      <c r="B42" s="128"/>
      <c r="C42" s="10" t="s">
        <v>42</v>
      </c>
      <c r="D42" s="31">
        <f>'東津軽郡'!O42</f>
        <v>23</v>
      </c>
      <c r="E42" s="12">
        <f>'西津軽郡'!O42</f>
        <v>64</v>
      </c>
      <c r="F42" s="12">
        <f>'中津軽郡'!O42</f>
        <v>0</v>
      </c>
      <c r="G42" s="12">
        <f>'南津軽郡'!O42</f>
        <v>53</v>
      </c>
      <c r="H42" s="32">
        <f>'北津軽郡'!O42</f>
        <v>90</v>
      </c>
      <c r="I42" s="12">
        <f>'上北郡'!O42</f>
        <v>318</v>
      </c>
      <c r="J42" s="12">
        <f>'下北郡'!O42</f>
        <v>16</v>
      </c>
      <c r="K42" s="12">
        <f>'三戸郡'!O42</f>
        <v>251</v>
      </c>
      <c r="L42" s="12"/>
      <c r="M42" s="12"/>
      <c r="N42" s="33"/>
      <c r="O42" s="74">
        <f>SUM(D42:N42)</f>
        <v>815</v>
      </c>
    </row>
    <row r="43" spans="1:15" ht="21" customHeight="1" thickBot="1">
      <c r="A43" s="129"/>
      <c r="B43" s="130"/>
      <c r="C43" s="13" t="s">
        <v>43</v>
      </c>
      <c r="D43" s="71">
        <f>'東津軽郡'!O43</f>
        <v>377</v>
      </c>
      <c r="E43" s="19">
        <f>'西津軽郡'!O43</f>
        <v>373</v>
      </c>
      <c r="F43" s="34">
        <f>'中津軽郡'!O43</f>
        <v>27</v>
      </c>
      <c r="G43" s="34">
        <f>'南津軽郡'!O43</f>
        <v>430</v>
      </c>
      <c r="H43" s="72">
        <f>'北津軽郡'!O43</f>
        <v>535</v>
      </c>
      <c r="I43" s="34">
        <f>'上北郡'!O43</f>
        <v>1570</v>
      </c>
      <c r="J43" s="34">
        <f>'下北郡'!O43</f>
        <v>352</v>
      </c>
      <c r="K43" s="34">
        <f>'三戸郡'!O43</f>
        <v>1003</v>
      </c>
      <c r="L43" s="34"/>
      <c r="M43" s="34"/>
      <c r="N43" s="36"/>
      <c r="O43" s="80">
        <f>SUM(O41:O42)</f>
        <v>4667</v>
      </c>
    </row>
    <row r="44" spans="1:15" ht="21" customHeight="1">
      <c r="A44" s="125" t="s">
        <v>47</v>
      </c>
      <c r="B44" s="126"/>
      <c r="C44" s="7" t="s">
        <v>41</v>
      </c>
      <c r="D44" s="26">
        <f>'東津軽郡'!O44</f>
        <v>170</v>
      </c>
      <c r="E44" s="28">
        <f>'西津軽郡'!O44</f>
        <v>154</v>
      </c>
      <c r="F44" s="28">
        <f>'中津軽郡'!O44</f>
        <v>24</v>
      </c>
      <c r="G44" s="28">
        <f>'南津軽郡'!O44</f>
        <v>192</v>
      </c>
      <c r="H44" s="29">
        <f>'北津軽郡'!O44</f>
        <v>268</v>
      </c>
      <c r="I44" s="28">
        <f>'上北郡'!O44</f>
        <v>798</v>
      </c>
      <c r="J44" s="28">
        <f>'下北郡'!O44</f>
        <v>112</v>
      </c>
      <c r="K44" s="28">
        <f>'三戸郡'!O44</f>
        <v>331</v>
      </c>
      <c r="L44" s="28"/>
      <c r="M44" s="28"/>
      <c r="N44" s="30"/>
      <c r="O44" s="79">
        <f>SUM(D44:N44)</f>
        <v>2049</v>
      </c>
    </row>
    <row r="45" spans="1:15" ht="21" customHeight="1">
      <c r="A45" s="127"/>
      <c r="B45" s="128"/>
      <c r="C45" s="10" t="s">
        <v>42</v>
      </c>
      <c r="D45" s="31">
        <f>'東津軽郡'!O45</f>
        <v>0</v>
      </c>
      <c r="E45" s="12">
        <f>'西津軽郡'!O45</f>
        <v>0</v>
      </c>
      <c r="F45" s="12">
        <f>'中津軽郡'!O45</f>
        <v>0</v>
      </c>
      <c r="G45" s="12">
        <f>'南津軽郡'!O45</f>
        <v>0</v>
      </c>
      <c r="H45" s="32">
        <f>'北津軽郡'!O45</f>
        <v>0</v>
      </c>
      <c r="I45" s="12">
        <f>'上北郡'!O45</f>
        <v>4</v>
      </c>
      <c r="J45" s="12">
        <f>'下北郡'!O45</f>
        <v>0</v>
      </c>
      <c r="K45" s="12">
        <f>'三戸郡'!O45</f>
        <v>0</v>
      </c>
      <c r="L45" s="12"/>
      <c r="M45" s="12"/>
      <c r="N45" s="33"/>
      <c r="O45" s="74">
        <f>SUM(D45:N45)</f>
        <v>4</v>
      </c>
    </row>
    <row r="46" spans="1:15" ht="21" customHeight="1" thickBot="1">
      <c r="A46" s="129"/>
      <c r="B46" s="130"/>
      <c r="C46" s="13" t="s">
        <v>43</v>
      </c>
      <c r="D46" s="71">
        <f>'東津軽郡'!O46</f>
        <v>170</v>
      </c>
      <c r="E46" s="19">
        <f>'西津軽郡'!O46</f>
        <v>154</v>
      </c>
      <c r="F46" s="34">
        <f>'中津軽郡'!O46</f>
        <v>24</v>
      </c>
      <c r="G46" s="34">
        <f>'南津軽郡'!O46</f>
        <v>192</v>
      </c>
      <c r="H46" s="72">
        <f>'北津軽郡'!O46</f>
        <v>268</v>
      </c>
      <c r="I46" s="34">
        <f>'上北郡'!O46</f>
        <v>802</v>
      </c>
      <c r="J46" s="34">
        <f>'下北郡'!O46</f>
        <v>112</v>
      </c>
      <c r="K46" s="34">
        <f>'三戸郡'!O46</f>
        <v>331</v>
      </c>
      <c r="L46" s="34"/>
      <c r="M46" s="34"/>
      <c r="N46" s="36"/>
      <c r="O46" s="80">
        <f>SUM(O44:O45)</f>
        <v>2053</v>
      </c>
    </row>
    <row r="47" spans="1:15" ht="21" customHeight="1" thickBot="1">
      <c r="A47" s="138" t="s">
        <v>48</v>
      </c>
      <c r="B47" s="139"/>
      <c r="C47" s="140"/>
      <c r="D47" s="26">
        <f>'東津軽郡'!O47</f>
        <v>9255</v>
      </c>
      <c r="E47" s="9">
        <f>'西津軽郡'!O47</f>
        <v>7486</v>
      </c>
      <c r="F47" s="28">
        <f>'中津軽郡'!O47</f>
        <v>691</v>
      </c>
      <c r="G47" s="28">
        <f>'南津軽郡'!O47</f>
        <v>12330</v>
      </c>
      <c r="H47" s="29">
        <f>'北津軽郡'!O47</f>
        <v>14379</v>
      </c>
      <c r="I47" s="28">
        <f>'上北郡'!O47</f>
        <v>46382</v>
      </c>
      <c r="J47" s="28">
        <f>'下北郡'!O47</f>
        <v>7204</v>
      </c>
      <c r="K47" s="28">
        <f>'三戸郡'!O47</f>
        <v>29754</v>
      </c>
      <c r="L47" s="28"/>
      <c r="M47" s="28"/>
      <c r="N47" s="38"/>
      <c r="O47" s="76">
        <f>SUM(D47:N47)</f>
        <v>127481</v>
      </c>
    </row>
    <row r="48" spans="1:15" ht="21" customHeight="1" thickBot="1">
      <c r="A48" s="138" t="s">
        <v>112</v>
      </c>
      <c r="B48" s="139"/>
      <c r="C48" s="140"/>
      <c r="D48" s="26">
        <f>'東津軽郡'!O48</f>
        <v>107</v>
      </c>
      <c r="E48" s="9">
        <f>'西津軽郡'!O48</f>
        <v>65</v>
      </c>
      <c r="F48" s="28">
        <f>'中津軽郡'!O48</f>
        <v>4</v>
      </c>
      <c r="G48" s="28">
        <f>'南津軽郡'!O48</f>
        <v>237</v>
      </c>
      <c r="H48" s="29">
        <f>'北津軽郡'!O48</f>
        <v>300</v>
      </c>
      <c r="I48" s="28">
        <f>'上北郡'!O48</f>
        <v>882</v>
      </c>
      <c r="J48" s="28">
        <f>'下北郡'!O48</f>
        <v>88</v>
      </c>
      <c r="K48" s="28">
        <f>'三戸郡'!O48</f>
        <v>553</v>
      </c>
      <c r="L48" s="28"/>
      <c r="M48" s="28"/>
      <c r="N48" s="38"/>
      <c r="O48" s="76">
        <f>SUM(D48:N48)</f>
        <v>2236</v>
      </c>
    </row>
    <row r="49" spans="1:15" ht="21" customHeight="1" thickBot="1">
      <c r="A49" s="138" t="s">
        <v>49</v>
      </c>
      <c r="B49" s="139"/>
      <c r="C49" s="140"/>
      <c r="D49" s="26">
        <f>'東津軽郡'!O49</f>
        <v>9362</v>
      </c>
      <c r="E49" s="9">
        <f>'西津軽郡'!O49</f>
        <v>7551</v>
      </c>
      <c r="F49" s="28">
        <f>'中津軽郡'!O49</f>
        <v>695</v>
      </c>
      <c r="G49" s="28">
        <f>'南津軽郡'!O49</f>
        <v>12567</v>
      </c>
      <c r="H49" s="29">
        <f>'北津軽郡'!O49</f>
        <v>14679</v>
      </c>
      <c r="I49" s="28">
        <f>'上北郡'!O49</f>
        <v>47264</v>
      </c>
      <c r="J49" s="28">
        <f>'下北郡'!O49</f>
        <v>7292</v>
      </c>
      <c r="K49" s="28">
        <f>'三戸郡'!O49</f>
        <v>30307</v>
      </c>
      <c r="L49" s="28"/>
      <c r="M49" s="28"/>
      <c r="N49" s="38"/>
      <c r="O49" s="76">
        <f>SUM(D49:N49)</f>
        <v>129717</v>
      </c>
    </row>
    <row r="50" spans="1:15" ht="21" customHeight="1">
      <c r="A50" s="151" t="s">
        <v>113</v>
      </c>
      <c r="B50" s="126" t="s">
        <v>50</v>
      </c>
      <c r="C50" s="7" t="s">
        <v>51</v>
      </c>
      <c r="D50" s="26">
        <f>'東津軽郡'!O50</f>
        <v>4761</v>
      </c>
      <c r="E50" s="28">
        <f>'西津軽郡'!O50</f>
        <v>4140</v>
      </c>
      <c r="F50" s="28">
        <f>'中津軽郡'!O50</f>
        <v>331</v>
      </c>
      <c r="G50" s="28">
        <f>'南津軽郡'!O50</f>
        <v>8033</v>
      </c>
      <c r="H50" s="29">
        <f>'北津軽郡'!O50</f>
        <v>9821</v>
      </c>
      <c r="I50" s="28">
        <f>'上北郡'!O50</f>
        <v>20102</v>
      </c>
      <c r="J50" s="28">
        <f>'下北郡'!O50</f>
        <v>2849</v>
      </c>
      <c r="K50" s="28">
        <f>'三戸郡'!O50</f>
        <v>16144</v>
      </c>
      <c r="L50" s="28"/>
      <c r="M50" s="28"/>
      <c r="N50" s="30"/>
      <c r="O50" s="79">
        <f>SUM(D50:N50)</f>
        <v>66181</v>
      </c>
    </row>
    <row r="51" spans="1:15" ht="21" customHeight="1">
      <c r="A51" s="98"/>
      <c r="B51" s="128"/>
      <c r="C51" s="10" t="s">
        <v>52</v>
      </c>
      <c r="D51" s="31">
        <f>'東津軽郡'!O51</f>
        <v>3155</v>
      </c>
      <c r="E51" s="12">
        <f>'西津軽郡'!O51</f>
        <v>3467</v>
      </c>
      <c r="F51" s="12">
        <f>'中津軽郡'!O51</f>
        <v>301</v>
      </c>
      <c r="G51" s="12">
        <f>'南津軽郡'!O51</f>
        <v>4641</v>
      </c>
      <c r="H51" s="32">
        <f>'北津軽郡'!O51</f>
        <v>7259</v>
      </c>
      <c r="I51" s="12">
        <f>'上北郡'!O51</f>
        <v>12630</v>
      </c>
      <c r="J51" s="12">
        <f>'下北郡'!O51</f>
        <v>2415</v>
      </c>
      <c r="K51" s="12">
        <f>'三戸郡'!O51</f>
        <v>12955</v>
      </c>
      <c r="L51" s="12"/>
      <c r="M51" s="12"/>
      <c r="N51" s="33"/>
      <c r="O51" s="74">
        <f>SUM(D51:N51)</f>
        <v>46823</v>
      </c>
    </row>
    <row r="52" spans="1:15" ht="21" customHeight="1">
      <c r="A52" s="98"/>
      <c r="B52" s="128"/>
      <c r="C52" s="10" t="s">
        <v>43</v>
      </c>
      <c r="D52" s="31">
        <f>'東津軽郡'!O52</f>
        <v>7916</v>
      </c>
      <c r="E52" s="12">
        <f>'西津軽郡'!O52</f>
        <v>7607</v>
      </c>
      <c r="F52" s="12">
        <f>'中津軽郡'!O52</f>
        <v>632</v>
      </c>
      <c r="G52" s="12">
        <f>'南津軽郡'!O52</f>
        <v>12674</v>
      </c>
      <c r="H52" s="32">
        <f>'北津軽郡'!O52</f>
        <v>17080</v>
      </c>
      <c r="I52" s="12">
        <f>'上北郡'!O52</f>
        <v>32732</v>
      </c>
      <c r="J52" s="12">
        <f>'下北郡'!O52</f>
        <v>5264</v>
      </c>
      <c r="K52" s="12">
        <f>'三戸郡'!O52</f>
        <v>29099</v>
      </c>
      <c r="L52" s="12"/>
      <c r="M52" s="12"/>
      <c r="N52" s="33"/>
      <c r="O52" s="74">
        <f>SUM(O50:O51)</f>
        <v>113004</v>
      </c>
    </row>
    <row r="53" spans="1:15" ht="21" customHeight="1">
      <c r="A53" s="98"/>
      <c r="B53" s="134" t="s">
        <v>114</v>
      </c>
      <c r="C53" s="135"/>
      <c r="D53" s="31">
        <f>'東津軽郡'!O53</f>
        <v>48</v>
      </c>
      <c r="E53" s="12">
        <f>'西津軽郡'!O53</f>
        <v>68</v>
      </c>
      <c r="F53" s="12">
        <f>'中津軽郡'!O53</f>
        <v>5</v>
      </c>
      <c r="G53" s="12">
        <f>'南津軽郡'!O53</f>
        <v>47</v>
      </c>
      <c r="H53" s="32">
        <f>'北津軽郡'!O53</f>
        <v>79</v>
      </c>
      <c r="I53" s="12">
        <f>'上北郡'!O53</f>
        <v>171</v>
      </c>
      <c r="J53" s="12">
        <f>'下北郡'!O53</f>
        <v>24</v>
      </c>
      <c r="K53" s="12">
        <f>'三戸郡'!O53</f>
        <v>120</v>
      </c>
      <c r="L53" s="12"/>
      <c r="M53" s="12"/>
      <c r="N53" s="33"/>
      <c r="O53" s="74">
        <f>SUM(D53:N53)</f>
        <v>562</v>
      </c>
    </row>
    <row r="54" spans="1:15" ht="21" customHeight="1" thickBot="1">
      <c r="A54" s="99"/>
      <c r="B54" s="149" t="s">
        <v>115</v>
      </c>
      <c r="C54" s="150"/>
      <c r="D54" s="71">
        <f>'東津軽郡'!O54</f>
        <v>246</v>
      </c>
      <c r="E54" s="19">
        <f>'西津軽郡'!O54</f>
        <v>190</v>
      </c>
      <c r="F54" s="34">
        <f>'中津軽郡'!O54</f>
        <v>30</v>
      </c>
      <c r="G54" s="34">
        <f>'南津軽郡'!O54</f>
        <v>294</v>
      </c>
      <c r="H54" s="72">
        <f>'北津軽郡'!O54</f>
        <v>415</v>
      </c>
      <c r="I54" s="34">
        <f>'上北郡'!O54</f>
        <v>1035</v>
      </c>
      <c r="J54" s="34">
        <f>'下北郡'!O54</f>
        <v>128</v>
      </c>
      <c r="K54" s="34">
        <f>'三戸郡'!O54</f>
        <v>767</v>
      </c>
      <c r="L54" s="34"/>
      <c r="M54" s="34"/>
      <c r="N54" s="36"/>
      <c r="O54" s="80">
        <f>SUM(D54:N54)</f>
        <v>3105</v>
      </c>
    </row>
    <row r="55" spans="1:15" ht="21" customHeight="1" thickBot="1">
      <c r="A55" s="143" t="s">
        <v>54</v>
      </c>
      <c r="B55" s="144"/>
      <c r="C55" s="145"/>
      <c r="D55" s="26">
        <f>'東津軽郡'!O55</f>
        <v>8210</v>
      </c>
      <c r="E55" s="9">
        <f>'西津軽郡'!O55</f>
        <v>7865</v>
      </c>
      <c r="F55" s="28">
        <f>'中津軽郡'!O55</f>
        <v>667</v>
      </c>
      <c r="G55" s="28">
        <f>'南津軽郡'!O55</f>
        <v>13015</v>
      </c>
      <c r="H55" s="29">
        <f>'北津軽郡'!O55</f>
        <v>17574</v>
      </c>
      <c r="I55" s="28">
        <f>'上北郡'!O55</f>
        <v>33938</v>
      </c>
      <c r="J55" s="28">
        <f>'下北郡'!O55</f>
        <v>5416</v>
      </c>
      <c r="K55" s="28">
        <f>'三戸郡'!O55</f>
        <v>29986</v>
      </c>
      <c r="L55" s="28"/>
      <c r="M55" s="28"/>
      <c r="N55" s="38"/>
      <c r="O55" s="76">
        <f>SUM(O52:O54)</f>
        <v>116671</v>
      </c>
    </row>
    <row r="56" spans="1:15" ht="23.25" customHeight="1" thickBot="1">
      <c r="A56" s="146" t="s">
        <v>35</v>
      </c>
      <c r="B56" s="147"/>
      <c r="C56" s="148"/>
      <c r="D56" s="81">
        <f>'東津軽郡'!O56</f>
        <v>17572</v>
      </c>
      <c r="E56" s="78">
        <f>'西津軽郡'!O56</f>
        <v>15416</v>
      </c>
      <c r="F56" s="78">
        <f>'中津軽郡'!O56</f>
        <v>1362</v>
      </c>
      <c r="G56" s="78">
        <f>'南津軽郡'!O56</f>
        <v>25582</v>
      </c>
      <c r="H56" s="82">
        <f>'北津軽郡'!O56</f>
        <v>32253</v>
      </c>
      <c r="I56" s="78">
        <f>'上北郡'!O56</f>
        <v>81202</v>
      </c>
      <c r="J56" s="78">
        <f>'下北郡'!O56</f>
        <v>12708</v>
      </c>
      <c r="K56" s="78">
        <f>'三戸郡'!O56</f>
        <v>60293</v>
      </c>
      <c r="L56" s="78"/>
      <c r="M56" s="78"/>
      <c r="N56" s="83"/>
      <c r="O56" s="76">
        <f>SUM(D56:N56)</f>
        <v>246388</v>
      </c>
    </row>
    <row r="59" spans="1:15" ht="13.5">
      <c r="A59" s="132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1:15" ht="13.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</sheetData>
  <sheetProtection/>
  <mergeCells count="41">
    <mergeCell ref="A11:A22"/>
    <mergeCell ref="E7:E10"/>
    <mergeCell ref="A7:C7"/>
    <mergeCell ref="A8:A10"/>
    <mergeCell ref="O7:O10"/>
    <mergeCell ref="B8:B10"/>
    <mergeCell ref="F7:F10"/>
    <mergeCell ref="B11:B13"/>
    <mergeCell ref="B17:B19"/>
    <mergeCell ref="G7:G10"/>
    <mergeCell ref="L7:L10"/>
    <mergeCell ref="K7:K10"/>
    <mergeCell ref="D7:D10"/>
    <mergeCell ref="J7:J10"/>
    <mergeCell ref="I7:I10"/>
    <mergeCell ref="C8:C10"/>
    <mergeCell ref="H7:H10"/>
    <mergeCell ref="N7:N10"/>
    <mergeCell ref="B35:B37"/>
    <mergeCell ref="M7:M10"/>
    <mergeCell ref="B20:B22"/>
    <mergeCell ref="A55:C55"/>
    <mergeCell ref="B38:B40"/>
    <mergeCell ref="A32:A40"/>
    <mergeCell ref="B14:B16"/>
    <mergeCell ref="B29:B31"/>
    <mergeCell ref="A48:C48"/>
    <mergeCell ref="B23:B25"/>
    <mergeCell ref="A23:A31"/>
    <mergeCell ref="A56:C56"/>
    <mergeCell ref="A44:B46"/>
    <mergeCell ref="B53:C53"/>
    <mergeCell ref="A47:C47"/>
    <mergeCell ref="B26:B28"/>
    <mergeCell ref="A59:O60"/>
    <mergeCell ref="B54:C54"/>
    <mergeCell ref="A41:B43"/>
    <mergeCell ref="B32:B34"/>
    <mergeCell ref="B50:B52"/>
    <mergeCell ref="A50:A54"/>
    <mergeCell ref="A49:C49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P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7" ht="15" customHeight="1">
      <c r="A4" s="22"/>
      <c r="B4" s="22"/>
      <c r="C4" s="22"/>
      <c r="D4" s="22"/>
      <c r="E4" s="22"/>
      <c r="F4" s="23"/>
      <c r="G4" s="1" t="s">
        <v>116</v>
      </c>
    </row>
    <row r="5" spans="1:15" ht="15" customHeight="1">
      <c r="A5" s="6"/>
      <c r="B5" s="6"/>
      <c r="C5" s="6"/>
      <c r="D5" s="6"/>
      <c r="E5" s="6"/>
      <c r="O5" s="24"/>
    </row>
    <row r="6" ht="15" customHeight="1" thickBot="1">
      <c r="O6" s="25"/>
    </row>
    <row r="7" spans="1:15" ht="48" customHeight="1">
      <c r="A7" s="104" t="s">
        <v>117</v>
      </c>
      <c r="B7" s="105"/>
      <c r="C7" s="106"/>
      <c r="D7" s="156" t="s">
        <v>118</v>
      </c>
      <c r="E7" s="117" t="s">
        <v>119</v>
      </c>
      <c r="F7" s="117" t="s">
        <v>120</v>
      </c>
      <c r="G7" s="117" t="s">
        <v>121</v>
      </c>
      <c r="H7" s="117" t="s">
        <v>122</v>
      </c>
      <c r="I7" s="117" t="s">
        <v>123</v>
      </c>
      <c r="J7" s="164" t="s">
        <v>124</v>
      </c>
      <c r="K7" s="117" t="s">
        <v>125</v>
      </c>
      <c r="L7" s="164" t="s">
        <v>55</v>
      </c>
      <c r="M7" s="117"/>
      <c r="N7" s="167"/>
      <c r="O7" s="161" t="s">
        <v>126</v>
      </c>
    </row>
    <row r="8" spans="1:15" ht="13.5">
      <c r="A8" s="98" t="s">
        <v>37</v>
      </c>
      <c r="B8" s="97" t="s">
        <v>38</v>
      </c>
      <c r="C8" s="120" t="s">
        <v>39</v>
      </c>
      <c r="D8" s="170"/>
      <c r="E8" s="152"/>
      <c r="F8" s="152"/>
      <c r="G8" s="152"/>
      <c r="H8" s="152"/>
      <c r="I8" s="152"/>
      <c r="J8" s="165"/>
      <c r="K8" s="152"/>
      <c r="L8" s="165"/>
      <c r="M8" s="154"/>
      <c r="N8" s="168"/>
      <c r="O8" s="162"/>
    </row>
    <row r="9" spans="1:15" ht="13.5">
      <c r="A9" s="98"/>
      <c r="B9" s="97"/>
      <c r="C9" s="120"/>
      <c r="D9" s="170"/>
      <c r="E9" s="152"/>
      <c r="F9" s="152"/>
      <c r="G9" s="152"/>
      <c r="H9" s="152"/>
      <c r="I9" s="152"/>
      <c r="J9" s="165"/>
      <c r="K9" s="152"/>
      <c r="L9" s="165"/>
      <c r="M9" s="154"/>
      <c r="N9" s="168"/>
      <c r="O9" s="162"/>
    </row>
    <row r="10" spans="1:15" ht="18.75" customHeight="1" thickBot="1">
      <c r="A10" s="99"/>
      <c r="B10" s="100"/>
      <c r="C10" s="121"/>
      <c r="D10" s="171"/>
      <c r="E10" s="153"/>
      <c r="F10" s="153"/>
      <c r="G10" s="153"/>
      <c r="H10" s="153"/>
      <c r="I10" s="153"/>
      <c r="J10" s="166"/>
      <c r="K10" s="152"/>
      <c r="L10" s="165"/>
      <c r="M10" s="155"/>
      <c r="N10" s="169"/>
      <c r="O10" s="163"/>
    </row>
    <row r="11" spans="1:15" ht="21" customHeight="1">
      <c r="A11" s="107" t="s">
        <v>127</v>
      </c>
      <c r="B11" s="96" t="s">
        <v>40</v>
      </c>
      <c r="C11" s="7" t="s">
        <v>41</v>
      </c>
      <c r="D11" s="26">
        <f>'東津軽郡'!O11</f>
        <v>532</v>
      </c>
      <c r="E11" s="27">
        <f>'西津軽郡'!O11</f>
        <v>476</v>
      </c>
      <c r="F11" s="28">
        <f>'中津軽郡'!O11</f>
        <v>45</v>
      </c>
      <c r="G11" s="28">
        <f>'南津軽郡'!O11</f>
        <v>502</v>
      </c>
      <c r="H11" s="28">
        <f>'北津軽郡'!O11</f>
        <v>879</v>
      </c>
      <c r="I11" s="28">
        <f>'上北郡'!D11+'上北郡'!E11</f>
        <v>481</v>
      </c>
      <c r="J11" s="28">
        <f>'下北郡'!O11</f>
        <v>423</v>
      </c>
      <c r="K11" s="28">
        <f>SUM(D11:J11)</f>
        <v>3338</v>
      </c>
      <c r="L11" s="29">
        <f>SUM('県内10市'!D11:J11)</f>
        <v>10973</v>
      </c>
      <c r="M11" s="28"/>
      <c r="N11" s="62"/>
      <c r="O11" s="79">
        <f aca="true" t="shared" si="0" ref="O11:O18">SUM(K11:L11)</f>
        <v>14311</v>
      </c>
    </row>
    <row r="12" spans="1:15" ht="21" customHeight="1">
      <c r="A12" s="108"/>
      <c r="B12" s="97"/>
      <c r="C12" s="10" t="s">
        <v>42</v>
      </c>
      <c r="D12" s="31">
        <f>'東津軽郡'!O12</f>
        <v>41</v>
      </c>
      <c r="E12" s="11">
        <f>'西津軽郡'!O12</f>
        <v>53</v>
      </c>
      <c r="F12" s="12">
        <f>'中津軽郡'!O12</f>
        <v>2</v>
      </c>
      <c r="G12" s="12">
        <f>'南津軽郡'!O12</f>
        <v>168</v>
      </c>
      <c r="H12" s="12">
        <f>'北津軽郡'!O12</f>
        <v>191</v>
      </c>
      <c r="I12" s="12">
        <f>'上北郡'!D12+'上北郡'!E12</f>
        <v>70</v>
      </c>
      <c r="J12" s="12">
        <f>'下北郡'!O12</f>
        <v>77</v>
      </c>
      <c r="K12" s="12">
        <f aca="true" t="shared" si="1" ref="K12:K56">SUM(D12:J12)</f>
        <v>602</v>
      </c>
      <c r="L12" s="12">
        <f>SUM('県内10市'!D12:J12)</f>
        <v>3922</v>
      </c>
      <c r="M12" s="12"/>
      <c r="N12" s="63"/>
      <c r="O12" s="74">
        <f t="shared" si="0"/>
        <v>4524</v>
      </c>
    </row>
    <row r="13" spans="1:15" ht="21" customHeight="1">
      <c r="A13" s="108"/>
      <c r="B13" s="97"/>
      <c r="C13" s="10" t="s">
        <v>43</v>
      </c>
      <c r="D13" s="31">
        <f>'東津軽郡'!O13</f>
        <v>573</v>
      </c>
      <c r="E13" s="11">
        <f>'西津軽郡'!O13</f>
        <v>529</v>
      </c>
      <c r="F13" s="12">
        <f>'中津軽郡'!O13</f>
        <v>47</v>
      </c>
      <c r="G13" s="12">
        <f>'南津軽郡'!O13</f>
        <v>670</v>
      </c>
      <c r="H13" s="12">
        <f>'北津軽郡'!O13</f>
        <v>1070</v>
      </c>
      <c r="I13" s="12">
        <f>'上北郡'!D13+'上北郡'!E13</f>
        <v>551</v>
      </c>
      <c r="J13" s="12">
        <f>'下北郡'!O13</f>
        <v>500</v>
      </c>
      <c r="K13" s="12">
        <f t="shared" si="1"/>
        <v>3940</v>
      </c>
      <c r="L13" s="12">
        <f>SUM('県内10市'!D13:J13)</f>
        <v>14895</v>
      </c>
      <c r="M13" s="12"/>
      <c r="N13" s="63"/>
      <c r="O13" s="74">
        <f t="shared" si="0"/>
        <v>18835</v>
      </c>
    </row>
    <row r="14" spans="1:15" ht="21" customHeight="1">
      <c r="A14" s="108"/>
      <c r="B14" s="97" t="s">
        <v>44</v>
      </c>
      <c r="C14" s="10" t="s">
        <v>41</v>
      </c>
      <c r="D14" s="31">
        <f>'東津軽郡'!O14</f>
        <v>1121</v>
      </c>
      <c r="E14" s="11">
        <f>'西津軽郡'!O14</f>
        <v>710</v>
      </c>
      <c r="F14" s="12">
        <f>'中津軽郡'!O14</f>
        <v>120</v>
      </c>
      <c r="G14" s="12">
        <f>'南津軽郡'!O14</f>
        <v>1396</v>
      </c>
      <c r="H14" s="12">
        <f>'北津軽郡'!O14</f>
        <v>1683</v>
      </c>
      <c r="I14" s="12">
        <f>'上北郡'!D14+'上北郡'!E14</f>
        <v>663</v>
      </c>
      <c r="J14" s="12">
        <f>'下北郡'!O14</f>
        <v>673</v>
      </c>
      <c r="K14" s="12">
        <f t="shared" si="1"/>
        <v>6366</v>
      </c>
      <c r="L14" s="12">
        <f>SUM('県内10市'!D14:J14)</f>
        <v>24749</v>
      </c>
      <c r="M14" s="12"/>
      <c r="N14" s="63"/>
      <c r="O14" s="74">
        <f t="shared" si="0"/>
        <v>31115</v>
      </c>
    </row>
    <row r="15" spans="1:15" ht="21" customHeight="1">
      <c r="A15" s="108"/>
      <c r="B15" s="97"/>
      <c r="C15" s="10" t="s">
        <v>42</v>
      </c>
      <c r="D15" s="31">
        <f>'東津軽郡'!O15</f>
        <v>8</v>
      </c>
      <c r="E15" s="11">
        <f>'西津軽郡'!O15</f>
        <v>8</v>
      </c>
      <c r="F15" s="12">
        <f>'中津軽郡'!O15</f>
        <v>3</v>
      </c>
      <c r="G15" s="12">
        <f>'南津軽郡'!O15</f>
        <v>22</v>
      </c>
      <c r="H15" s="12">
        <f>'北津軽郡'!O15</f>
        <v>22</v>
      </c>
      <c r="I15" s="12">
        <f>'上北郡'!D15+'上北郡'!E15</f>
        <v>2</v>
      </c>
      <c r="J15" s="12">
        <f>'下北郡'!O15</f>
        <v>14</v>
      </c>
      <c r="K15" s="12">
        <f t="shared" si="1"/>
        <v>79</v>
      </c>
      <c r="L15" s="12">
        <f>SUM('県内10市'!D15:J15)</f>
        <v>350</v>
      </c>
      <c r="M15" s="12"/>
      <c r="N15" s="63"/>
      <c r="O15" s="74">
        <f t="shared" si="0"/>
        <v>429</v>
      </c>
    </row>
    <row r="16" spans="1:15" ht="21" customHeight="1">
      <c r="A16" s="108"/>
      <c r="B16" s="97"/>
      <c r="C16" s="10" t="s">
        <v>43</v>
      </c>
      <c r="D16" s="31">
        <f>'東津軽郡'!O16</f>
        <v>1129</v>
      </c>
      <c r="E16" s="11">
        <f>'西津軽郡'!O16</f>
        <v>718</v>
      </c>
      <c r="F16" s="12">
        <f>'中津軽郡'!O16</f>
        <v>123</v>
      </c>
      <c r="G16" s="12">
        <f>'南津軽郡'!O16</f>
        <v>1418</v>
      </c>
      <c r="H16" s="12">
        <f>'北津軽郡'!O16</f>
        <v>1705</v>
      </c>
      <c r="I16" s="12">
        <f>'上北郡'!D16+'上北郡'!E16</f>
        <v>665</v>
      </c>
      <c r="J16" s="12">
        <f>'下北郡'!O16</f>
        <v>687</v>
      </c>
      <c r="K16" s="12">
        <f t="shared" si="1"/>
        <v>6445</v>
      </c>
      <c r="L16" s="12">
        <f>SUM('県内10市'!D16:J16)</f>
        <v>25099</v>
      </c>
      <c r="M16" s="12"/>
      <c r="N16" s="63"/>
      <c r="O16" s="74">
        <f t="shared" si="0"/>
        <v>31544</v>
      </c>
    </row>
    <row r="17" spans="1:15" ht="21" customHeight="1">
      <c r="A17" s="108"/>
      <c r="B17" s="97" t="s">
        <v>45</v>
      </c>
      <c r="C17" s="10" t="s">
        <v>41</v>
      </c>
      <c r="D17" s="31">
        <f>'東津軽郡'!O17</f>
        <v>6</v>
      </c>
      <c r="E17" s="11">
        <f>'西津軽郡'!O17</f>
        <v>3</v>
      </c>
      <c r="F17" s="12">
        <f>'中津軽郡'!O17</f>
        <v>0</v>
      </c>
      <c r="G17" s="12">
        <f>'南津軽郡'!O17</f>
        <v>1</v>
      </c>
      <c r="H17" s="12">
        <f>'北津軽郡'!O17</f>
        <v>2</v>
      </c>
      <c r="I17" s="12">
        <f>'上北郡'!D17+'上北郡'!E17</f>
        <v>2</v>
      </c>
      <c r="J17" s="12">
        <f>'下北郡'!O17</f>
        <v>1</v>
      </c>
      <c r="K17" s="12">
        <f t="shared" si="1"/>
        <v>15</v>
      </c>
      <c r="L17" s="12">
        <f>SUM('県内10市'!D17:J17)</f>
        <v>97</v>
      </c>
      <c r="M17" s="12"/>
      <c r="N17" s="63"/>
      <c r="O17" s="74">
        <f t="shared" si="0"/>
        <v>112</v>
      </c>
    </row>
    <row r="18" spans="1:15" ht="21" customHeight="1">
      <c r="A18" s="108"/>
      <c r="B18" s="97"/>
      <c r="C18" s="10" t="s">
        <v>42</v>
      </c>
      <c r="D18" s="31">
        <f>'東津軽郡'!O18</f>
        <v>0</v>
      </c>
      <c r="E18" s="11">
        <f>'西津軽郡'!O18</f>
        <v>1</v>
      </c>
      <c r="F18" s="12">
        <f>'中津軽郡'!O18</f>
        <v>0</v>
      </c>
      <c r="G18" s="12">
        <f>'南津軽郡'!O18</f>
        <v>12</v>
      </c>
      <c r="H18" s="12">
        <f>'北津軽郡'!O18</f>
        <v>3</v>
      </c>
      <c r="I18" s="12">
        <f>'上北郡'!D18+'上北郡'!E18</f>
        <v>0</v>
      </c>
      <c r="J18" s="12">
        <f>'下北郡'!O18</f>
        <v>6</v>
      </c>
      <c r="K18" s="12">
        <f t="shared" si="1"/>
        <v>22</v>
      </c>
      <c r="L18" s="12">
        <f>SUM('県内10市'!D18:J18)</f>
        <v>196</v>
      </c>
      <c r="M18" s="12"/>
      <c r="N18" s="63"/>
      <c r="O18" s="74">
        <f t="shared" si="0"/>
        <v>218</v>
      </c>
    </row>
    <row r="19" spans="1:15" ht="21" customHeight="1">
      <c r="A19" s="108"/>
      <c r="B19" s="97"/>
      <c r="C19" s="10" t="s">
        <v>43</v>
      </c>
      <c r="D19" s="31">
        <f>'東津軽郡'!O19</f>
        <v>6</v>
      </c>
      <c r="E19" s="11">
        <f>'西津軽郡'!O19</f>
        <v>4</v>
      </c>
      <c r="F19" s="12">
        <f>'中津軽郡'!O19</f>
        <v>0</v>
      </c>
      <c r="G19" s="12">
        <f>'南津軽郡'!O19</f>
        <v>13</v>
      </c>
      <c r="H19" s="12">
        <f>'北津軽郡'!O19</f>
        <v>5</v>
      </c>
      <c r="I19" s="12">
        <f>'上北郡'!D19+'上北郡'!E19</f>
        <v>2</v>
      </c>
      <c r="J19" s="12">
        <f>'下北郡'!O19</f>
        <v>7</v>
      </c>
      <c r="K19" s="12">
        <f t="shared" si="1"/>
        <v>37</v>
      </c>
      <c r="L19" s="12">
        <f>SUM('県内10市'!D19:J19)</f>
        <v>293</v>
      </c>
      <c r="M19" s="12"/>
      <c r="N19" s="63"/>
      <c r="O19" s="74">
        <f>SUM(O17:O18)</f>
        <v>330</v>
      </c>
    </row>
    <row r="20" spans="1:15" ht="21" customHeight="1">
      <c r="A20" s="108"/>
      <c r="B20" s="97" t="s">
        <v>128</v>
      </c>
      <c r="C20" s="10" t="s">
        <v>41</v>
      </c>
      <c r="D20" s="31">
        <f>'東津軽郡'!O20</f>
        <v>1659</v>
      </c>
      <c r="E20" s="11">
        <f>'西津軽郡'!O20</f>
        <v>1189</v>
      </c>
      <c r="F20" s="12">
        <f>'中津軽郡'!O20</f>
        <v>165</v>
      </c>
      <c r="G20" s="12">
        <f>'南津軽郡'!O20</f>
        <v>1899</v>
      </c>
      <c r="H20" s="12">
        <f>'北津軽郡'!O20</f>
        <v>2564</v>
      </c>
      <c r="I20" s="12">
        <f>'上北郡'!D20+'上北郡'!E20</f>
        <v>1146</v>
      </c>
      <c r="J20" s="12">
        <f>'下北郡'!O20</f>
        <v>1097</v>
      </c>
      <c r="K20" s="12">
        <f t="shared" si="1"/>
        <v>9719</v>
      </c>
      <c r="L20" s="12">
        <f>SUM('県内10市'!D20:J20)</f>
        <v>35819</v>
      </c>
      <c r="M20" s="12"/>
      <c r="N20" s="63"/>
      <c r="O20" s="74">
        <f>O11+O14+O17</f>
        <v>45538</v>
      </c>
    </row>
    <row r="21" spans="1:15" ht="21" customHeight="1">
      <c r="A21" s="108"/>
      <c r="B21" s="97"/>
      <c r="C21" s="10" t="s">
        <v>42</v>
      </c>
      <c r="D21" s="31">
        <f>'東津軽郡'!O21</f>
        <v>49</v>
      </c>
      <c r="E21" s="11">
        <f>'西津軽郡'!O21</f>
        <v>62</v>
      </c>
      <c r="F21" s="12">
        <f>'中津軽郡'!O21</f>
        <v>5</v>
      </c>
      <c r="G21" s="12">
        <f>'南津軽郡'!O21</f>
        <v>202</v>
      </c>
      <c r="H21" s="12">
        <f>'北津軽郡'!O21</f>
        <v>216</v>
      </c>
      <c r="I21" s="12">
        <f>'上北郡'!D21+'上北郡'!E21</f>
        <v>72</v>
      </c>
      <c r="J21" s="12">
        <f>'下北郡'!O21</f>
        <v>97</v>
      </c>
      <c r="K21" s="12">
        <f t="shared" si="1"/>
        <v>703</v>
      </c>
      <c r="L21" s="12">
        <f>SUM('県内10市'!D21:J21)</f>
        <v>4468</v>
      </c>
      <c r="M21" s="12"/>
      <c r="N21" s="63"/>
      <c r="O21" s="74">
        <f>O12+O15+O18</f>
        <v>5171</v>
      </c>
    </row>
    <row r="22" spans="1:15" ht="21" customHeight="1" thickBot="1">
      <c r="A22" s="109"/>
      <c r="B22" s="100"/>
      <c r="C22" s="13" t="s">
        <v>43</v>
      </c>
      <c r="D22" s="71">
        <f>'東津軽郡'!O22</f>
        <v>1708</v>
      </c>
      <c r="E22" s="86">
        <f>'西津軽郡'!O22</f>
        <v>1251</v>
      </c>
      <c r="F22" s="34">
        <f>'中津軽郡'!O22</f>
        <v>170</v>
      </c>
      <c r="G22" s="34">
        <f>'南津軽郡'!O22</f>
        <v>2101</v>
      </c>
      <c r="H22" s="34">
        <f>'北津軽郡'!O22</f>
        <v>2780</v>
      </c>
      <c r="I22" s="34">
        <f>'上北郡'!D22+'上北郡'!E22</f>
        <v>1218</v>
      </c>
      <c r="J22" s="34">
        <f>'下北郡'!O22</f>
        <v>1194</v>
      </c>
      <c r="K22" s="34">
        <f t="shared" si="1"/>
        <v>10422</v>
      </c>
      <c r="L22" s="72">
        <f>SUM('県内10市'!D22:J22)</f>
        <v>40287</v>
      </c>
      <c r="M22" s="21"/>
      <c r="N22" s="64"/>
      <c r="O22" s="80">
        <f aca="true" t="shared" si="2" ref="O22:O28">SUM(K22:L22)</f>
        <v>50709</v>
      </c>
    </row>
    <row r="23" spans="1:15" ht="21" customHeight="1">
      <c r="A23" s="107" t="s">
        <v>129</v>
      </c>
      <c r="B23" s="96" t="s">
        <v>40</v>
      </c>
      <c r="C23" s="7" t="s">
        <v>41</v>
      </c>
      <c r="D23" s="26">
        <f>'東津軽郡'!O23</f>
        <v>28</v>
      </c>
      <c r="E23" s="27">
        <f>'西津軽郡'!O23</f>
        <v>18</v>
      </c>
      <c r="F23" s="28">
        <f>'中津軽郡'!O23</f>
        <v>3</v>
      </c>
      <c r="G23" s="28">
        <f>'南津軽郡'!O23</f>
        <v>11</v>
      </c>
      <c r="H23" s="28">
        <f>'北津軽郡'!O23</f>
        <v>15</v>
      </c>
      <c r="I23" s="28">
        <f>'上北郡'!D23+'上北郡'!E23</f>
        <v>17</v>
      </c>
      <c r="J23" s="28">
        <f>'下北郡'!O23</f>
        <v>16</v>
      </c>
      <c r="K23" s="28">
        <f t="shared" si="1"/>
        <v>108</v>
      </c>
      <c r="L23" s="29">
        <f>SUM('県内10市'!D23:J23)</f>
        <v>181</v>
      </c>
      <c r="M23" s="9"/>
      <c r="N23" s="65"/>
      <c r="O23" s="79">
        <f t="shared" si="2"/>
        <v>289</v>
      </c>
    </row>
    <row r="24" spans="1:15" ht="21" customHeight="1">
      <c r="A24" s="108"/>
      <c r="B24" s="97"/>
      <c r="C24" s="10" t="s">
        <v>42</v>
      </c>
      <c r="D24" s="31">
        <f>'東津軽郡'!O24</f>
        <v>10</v>
      </c>
      <c r="E24" s="11">
        <f>'西津軽郡'!O24</f>
        <v>31</v>
      </c>
      <c r="F24" s="12">
        <f>'中津軽郡'!O24</f>
        <v>0</v>
      </c>
      <c r="G24" s="12">
        <f>'南津軽郡'!O24</f>
        <v>5</v>
      </c>
      <c r="H24" s="12">
        <f>'北津軽郡'!O24</f>
        <v>40</v>
      </c>
      <c r="I24" s="12">
        <f>'上北郡'!D24+'上北郡'!E24</f>
        <v>9</v>
      </c>
      <c r="J24" s="12">
        <f>'下北郡'!O24</f>
        <v>21</v>
      </c>
      <c r="K24" s="12">
        <f t="shared" si="1"/>
        <v>116</v>
      </c>
      <c r="L24" s="12">
        <f>SUM('県内10市'!D24:J24)</f>
        <v>628</v>
      </c>
      <c r="M24" s="12"/>
      <c r="N24" s="63"/>
      <c r="O24" s="74">
        <f t="shared" si="2"/>
        <v>744</v>
      </c>
    </row>
    <row r="25" spans="1:15" ht="21" customHeight="1">
      <c r="A25" s="108"/>
      <c r="B25" s="97"/>
      <c r="C25" s="10" t="s">
        <v>43</v>
      </c>
      <c r="D25" s="31">
        <f>'東津軽郡'!O25</f>
        <v>38</v>
      </c>
      <c r="E25" s="11">
        <f>'西津軽郡'!O25</f>
        <v>49</v>
      </c>
      <c r="F25" s="12">
        <f>'中津軽郡'!O25</f>
        <v>3</v>
      </c>
      <c r="G25" s="12">
        <f>'南津軽郡'!O25</f>
        <v>16</v>
      </c>
      <c r="H25" s="12">
        <f>'北津軽郡'!O25</f>
        <v>55</v>
      </c>
      <c r="I25" s="12">
        <f>'上北郡'!D25+'上北郡'!E25</f>
        <v>26</v>
      </c>
      <c r="J25" s="12">
        <f>'下北郡'!O25</f>
        <v>37</v>
      </c>
      <c r="K25" s="12">
        <f t="shared" si="1"/>
        <v>224</v>
      </c>
      <c r="L25" s="12">
        <f>SUM('県内10市'!D25:J25)</f>
        <v>809</v>
      </c>
      <c r="M25" s="12"/>
      <c r="N25" s="63"/>
      <c r="O25" s="74">
        <f t="shared" si="2"/>
        <v>1033</v>
      </c>
    </row>
    <row r="26" spans="1:15" ht="21" customHeight="1">
      <c r="A26" s="108"/>
      <c r="B26" s="97" t="s">
        <v>44</v>
      </c>
      <c r="C26" s="10" t="s">
        <v>41</v>
      </c>
      <c r="D26" s="31">
        <f>'東津軽郡'!O26</f>
        <v>58</v>
      </c>
      <c r="E26" s="11">
        <f>'西津軽郡'!O26</f>
        <v>43</v>
      </c>
      <c r="F26" s="12">
        <f>'中津軽郡'!O26</f>
        <v>7</v>
      </c>
      <c r="G26" s="12">
        <f>'南津軽郡'!O26</f>
        <v>34</v>
      </c>
      <c r="H26" s="12">
        <f>'北津軽郡'!O26</f>
        <v>30</v>
      </c>
      <c r="I26" s="12">
        <f>'上北郡'!D26+'上北郡'!E26</f>
        <v>29</v>
      </c>
      <c r="J26" s="12">
        <f>'下北郡'!O26</f>
        <v>25</v>
      </c>
      <c r="K26" s="12">
        <f t="shared" si="1"/>
        <v>226</v>
      </c>
      <c r="L26" s="12">
        <f>SUM('県内10市'!D26:J26)</f>
        <v>850</v>
      </c>
      <c r="M26" s="12"/>
      <c r="N26" s="63"/>
      <c r="O26" s="74">
        <f t="shared" si="2"/>
        <v>1076</v>
      </c>
    </row>
    <row r="27" spans="1:15" ht="21" customHeight="1">
      <c r="A27" s="108"/>
      <c r="B27" s="97"/>
      <c r="C27" s="10" t="s">
        <v>42</v>
      </c>
      <c r="D27" s="31">
        <f>'東津軽郡'!O27</f>
        <v>4</v>
      </c>
      <c r="E27" s="11">
        <f>'西津軽郡'!O27</f>
        <v>18</v>
      </c>
      <c r="F27" s="12">
        <f>'中津軽郡'!O27</f>
        <v>0</v>
      </c>
      <c r="G27" s="12">
        <f>'南津軽郡'!O27</f>
        <v>0</v>
      </c>
      <c r="H27" s="12">
        <f>'北津軽郡'!O27</f>
        <v>21</v>
      </c>
      <c r="I27" s="12">
        <f>'上北郡'!D27+'上北郡'!E27</f>
        <v>5</v>
      </c>
      <c r="J27" s="12">
        <f>'下北郡'!O27</f>
        <v>13</v>
      </c>
      <c r="K27" s="12">
        <f t="shared" si="1"/>
        <v>61</v>
      </c>
      <c r="L27" s="12">
        <f>SUM('県内10市'!D27:J27)</f>
        <v>178</v>
      </c>
      <c r="M27" s="12"/>
      <c r="N27" s="63"/>
      <c r="O27" s="74">
        <f t="shared" si="2"/>
        <v>239</v>
      </c>
    </row>
    <row r="28" spans="1:15" ht="21" customHeight="1">
      <c r="A28" s="108"/>
      <c r="B28" s="97"/>
      <c r="C28" s="10" t="s">
        <v>43</v>
      </c>
      <c r="D28" s="31">
        <f>'東津軽郡'!O28</f>
        <v>62</v>
      </c>
      <c r="E28" s="11">
        <f>'西津軽郡'!O28</f>
        <v>61</v>
      </c>
      <c r="F28" s="12">
        <f>'中津軽郡'!O28</f>
        <v>7</v>
      </c>
      <c r="G28" s="12">
        <f>'南津軽郡'!O28</f>
        <v>34</v>
      </c>
      <c r="H28" s="12">
        <f>'北津軽郡'!O28</f>
        <v>51</v>
      </c>
      <c r="I28" s="12">
        <f>'上北郡'!D28+'上北郡'!E28</f>
        <v>34</v>
      </c>
      <c r="J28" s="12">
        <f>'下北郡'!O28</f>
        <v>38</v>
      </c>
      <c r="K28" s="12">
        <f t="shared" si="1"/>
        <v>287</v>
      </c>
      <c r="L28" s="12">
        <f>SUM('県内10市'!D28:J28)</f>
        <v>1028</v>
      </c>
      <c r="M28" s="12"/>
      <c r="N28" s="63"/>
      <c r="O28" s="74">
        <f t="shared" si="2"/>
        <v>1315</v>
      </c>
    </row>
    <row r="29" spans="1:15" ht="21" customHeight="1">
      <c r="A29" s="108"/>
      <c r="B29" s="97" t="s">
        <v>128</v>
      </c>
      <c r="C29" s="10" t="s">
        <v>41</v>
      </c>
      <c r="D29" s="31">
        <f>'東津軽郡'!O29</f>
        <v>86</v>
      </c>
      <c r="E29" s="11">
        <f>'西津軽郡'!O29</f>
        <v>61</v>
      </c>
      <c r="F29" s="12">
        <f>'中津軽郡'!O29</f>
        <v>10</v>
      </c>
      <c r="G29" s="12">
        <f>'南津軽郡'!O29</f>
        <v>45</v>
      </c>
      <c r="H29" s="12">
        <f>'北津軽郡'!O29</f>
        <v>45</v>
      </c>
      <c r="I29" s="12">
        <f>'上北郡'!D29+'上北郡'!E29</f>
        <v>46</v>
      </c>
      <c r="J29" s="12">
        <f>'下北郡'!O29</f>
        <v>41</v>
      </c>
      <c r="K29" s="12">
        <f t="shared" si="1"/>
        <v>334</v>
      </c>
      <c r="L29" s="12">
        <f>SUM('県内10市'!D29:J29)</f>
        <v>1031</v>
      </c>
      <c r="M29" s="12"/>
      <c r="N29" s="63"/>
      <c r="O29" s="74">
        <f>O23+O26</f>
        <v>1365</v>
      </c>
    </row>
    <row r="30" spans="1:15" ht="21" customHeight="1">
      <c r="A30" s="108"/>
      <c r="B30" s="97"/>
      <c r="C30" s="10" t="s">
        <v>42</v>
      </c>
      <c r="D30" s="31">
        <f>'東津軽郡'!O30</f>
        <v>14</v>
      </c>
      <c r="E30" s="11">
        <f>'西津軽郡'!O30</f>
        <v>49</v>
      </c>
      <c r="F30" s="12">
        <f>'中津軽郡'!O30</f>
        <v>0</v>
      </c>
      <c r="G30" s="12">
        <f>'南津軽郡'!O30</f>
        <v>5</v>
      </c>
      <c r="H30" s="12">
        <f>'北津軽郡'!O30</f>
        <v>61</v>
      </c>
      <c r="I30" s="12">
        <f>'上北郡'!D30+'上北郡'!E30</f>
        <v>14</v>
      </c>
      <c r="J30" s="12">
        <f>'下北郡'!O30</f>
        <v>34</v>
      </c>
      <c r="K30" s="12">
        <f t="shared" si="1"/>
        <v>177</v>
      </c>
      <c r="L30" s="12">
        <f>SUM('県内10市'!D30:J30)</f>
        <v>806</v>
      </c>
      <c r="M30" s="12"/>
      <c r="N30" s="63"/>
      <c r="O30" s="74">
        <f>O24+O27</f>
        <v>983</v>
      </c>
    </row>
    <row r="31" spans="1:15" ht="21" customHeight="1" thickBot="1">
      <c r="A31" s="109"/>
      <c r="B31" s="100"/>
      <c r="C31" s="13" t="s">
        <v>43</v>
      </c>
      <c r="D31" s="71">
        <f>'東津軽郡'!O31</f>
        <v>100</v>
      </c>
      <c r="E31" s="86">
        <f>'西津軽郡'!O31</f>
        <v>110</v>
      </c>
      <c r="F31" s="34">
        <f>'中津軽郡'!O31</f>
        <v>10</v>
      </c>
      <c r="G31" s="34">
        <f>'南津軽郡'!O31</f>
        <v>50</v>
      </c>
      <c r="H31" s="34">
        <f>'北津軽郡'!O31</f>
        <v>106</v>
      </c>
      <c r="I31" s="34">
        <f>'上北郡'!D31+'上北郡'!E31</f>
        <v>60</v>
      </c>
      <c r="J31" s="34">
        <f>'下北郡'!O31</f>
        <v>75</v>
      </c>
      <c r="K31" s="34">
        <f t="shared" si="1"/>
        <v>511</v>
      </c>
      <c r="L31" s="72">
        <f>SUM('県内10市'!D31:J31)</f>
        <v>1837</v>
      </c>
      <c r="M31" s="44"/>
      <c r="N31" s="66"/>
      <c r="O31" s="80">
        <f aca="true" t="shared" si="3" ref="O31:O37">SUM(K31:L31)</f>
        <v>2348</v>
      </c>
    </row>
    <row r="32" spans="1:15" ht="21" customHeight="1">
      <c r="A32" s="107" t="s">
        <v>130</v>
      </c>
      <c r="B32" s="96" t="s">
        <v>40</v>
      </c>
      <c r="C32" s="7" t="s">
        <v>41</v>
      </c>
      <c r="D32" s="26">
        <f>'東津軽郡'!O32</f>
        <v>2617</v>
      </c>
      <c r="E32" s="27">
        <f>'西津軽郡'!O32</f>
        <v>1994</v>
      </c>
      <c r="F32" s="28">
        <f>'中津軽郡'!O32</f>
        <v>183</v>
      </c>
      <c r="G32" s="28">
        <f>'南津軽郡'!O32</f>
        <v>3496</v>
      </c>
      <c r="H32" s="28">
        <f>'北津軽郡'!O32</f>
        <v>4092</v>
      </c>
      <c r="I32" s="28">
        <f>'上北郡'!D32+'上北郡'!E32</f>
        <v>2183</v>
      </c>
      <c r="J32" s="28">
        <f>'下北郡'!O32</f>
        <v>2106</v>
      </c>
      <c r="K32" s="28">
        <f t="shared" si="1"/>
        <v>16671</v>
      </c>
      <c r="L32" s="29">
        <f>SUM('県内10市'!D32:J32)</f>
        <v>76440</v>
      </c>
      <c r="M32" s="19"/>
      <c r="N32" s="67"/>
      <c r="O32" s="79">
        <f t="shared" si="3"/>
        <v>93111</v>
      </c>
    </row>
    <row r="33" spans="1:15" ht="21" customHeight="1">
      <c r="A33" s="108"/>
      <c r="B33" s="97"/>
      <c r="C33" s="10" t="s">
        <v>42</v>
      </c>
      <c r="D33" s="31">
        <f>'東津軽郡'!O33</f>
        <v>5</v>
      </c>
      <c r="E33" s="11">
        <f>'西津軽郡'!O33</f>
        <v>0</v>
      </c>
      <c r="F33" s="12">
        <f>'中津軽郡'!O33</f>
        <v>0</v>
      </c>
      <c r="G33" s="12">
        <f>'南津軽郡'!O33</f>
        <v>7</v>
      </c>
      <c r="H33" s="12">
        <f>'北津軽郡'!O33</f>
        <v>6</v>
      </c>
      <c r="I33" s="12">
        <f>'上北郡'!D33+'上北郡'!E33</f>
        <v>7</v>
      </c>
      <c r="J33" s="12">
        <f>'下北郡'!O33</f>
        <v>23</v>
      </c>
      <c r="K33" s="12">
        <f t="shared" si="1"/>
        <v>48</v>
      </c>
      <c r="L33" s="12">
        <f>SUM('県内10市'!D33:J33)</f>
        <v>214</v>
      </c>
      <c r="M33" s="12"/>
      <c r="N33" s="63"/>
      <c r="O33" s="74">
        <f t="shared" si="3"/>
        <v>262</v>
      </c>
    </row>
    <row r="34" spans="1:15" ht="21" customHeight="1">
      <c r="A34" s="108"/>
      <c r="B34" s="97"/>
      <c r="C34" s="10" t="s">
        <v>43</v>
      </c>
      <c r="D34" s="31">
        <f>'東津軽郡'!O34</f>
        <v>2622</v>
      </c>
      <c r="E34" s="11">
        <f>'西津軽郡'!O34</f>
        <v>1994</v>
      </c>
      <c r="F34" s="12">
        <f>'中津軽郡'!O34</f>
        <v>183</v>
      </c>
      <c r="G34" s="12">
        <f>'南津軽郡'!O34</f>
        <v>3503</v>
      </c>
      <c r="H34" s="12">
        <f>'北津軽郡'!O34</f>
        <v>4098</v>
      </c>
      <c r="I34" s="12">
        <f>'上北郡'!D34+'上北郡'!E34</f>
        <v>2190</v>
      </c>
      <c r="J34" s="12">
        <f>'下北郡'!O34</f>
        <v>2129</v>
      </c>
      <c r="K34" s="12">
        <f t="shared" si="1"/>
        <v>16719</v>
      </c>
      <c r="L34" s="12">
        <f>SUM('県内10市'!D34:J34)</f>
        <v>76654</v>
      </c>
      <c r="M34" s="12"/>
      <c r="N34" s="63"/>
      <c r="O34" s="74">
        <f t="shared" si="3"/>
        <v>93373</v>
      </c>
    </row>
    <row r="35" spans="1:15" ht="21" customHeight="1">
      <c r="A35" s="108"/>
      <c r="B35" s="97" t="s">
        <v>44</v>
      </c>
      <c r="C35" s="10" t="s">
        <v>41</v>
      </c>
      <c r="D35" s="31">
        <f>'東津軽郡'!O35</f>
        <v>4257</v>
      </c>
      <c r="E35" s="11">
        <f>'西津軽郡'!O35</f>
        <v>3584</v>
      </c>
      <c r="F35" s="12">
        <f>'中津軽郡'!O35</f>
        <v>277</v>
      </c>
      <c r="G35" s="12">
        <f>'南津軽郡'!O35</f>
        <v>6026</v>
      </c>
      <c r="H35" s="12">
        <f>'北津軽郡'!O35</f>
        <v>6559</v>
      </c>
      <c r="I35" s="12">
        <f>'上北郡'!D35+'上北郡'!E35</f>
        <v>3716</v>
      </c>
      <c r="J35" s="12">
        <f>'下北郡'!O35</f>
        <v>3335</v>
      </c>
      <c r="K35" s="12">
        <f t="shared" si="1"/>
        <v>27754</v>
      </c>
      <c r="L35" s="12">
        <f>SUM('県内10市'!D35:J35)</f>
        <v>125755</v>
      </c>
      <c r="M35" s="12"/>
      <c r="N35" s="63"/>
      <c r="O35" s="74">
        <f t="shared" si="3"/>
        <v>153509</v>
      </c>
    </row>
    <row r="36" spans="1:15" ht="21" customHeight="1">
      <c r="A36" s="108"/>
      <c r="B36" s="97"/>
      <c r="C36" s="10" t="s">
        <v>42</v>
      </c>
      <c r="D36" s="31">
        <f>'東津軽郡'!O36</f>
        <v>21</v>
      </c>
      <c r="E36" s="11">
        <f>'西津軽郡'!O36</f>
        <v>20</v>
      </c>
      <c r="F36" s="12">
        <f>'中津軽郡'!O36</f>
        <v>0</v>
      </c>
      <c r="G36" s="12">
        <f>'南津軽郡'!O36</f>
        <v>28</v>
      </c>
      <c r="H36" s="12">
        <f>'北津軽郡'!O36</f>
        <v>33</v>
      </c>
      <c r="I36" s="12">
        <f>'上北郡'!D36+'上北郡'!E36</f>
        <v>46</v>
      </c>
      <c r="J36" s="12">
        <f>'下北郡'!O36</f>
        <v>7</v>
      </c>
      <c r="K36" s="12">
        <f t="shared" si="1"/>
        <v>155</v>
      </c>
      <c r="L36" s="12">
        <f>SUM('県内10市'!D36:J36)</f>
        <v>1719</v>
      </c>
      <c r="M36" s="12"/>
      <c r="N36" s="63"/>
      <c r="O36" s="74">
        <f t="shared" si="3"/>
        <v>1874</v>
      </c>
    </row>
    <row r="37" spans="1:15" ht="21" customHeight="1">
      <c r="A37" s="108"/>
      <c r="B37" s="97"/>
      <c r="C37" s="10" t="s">
        <v>43</v>
      </c>
      <c r="D37" s="31">
        <f>'東津軽郡'!O37</f>
        <v>4278</v>
      </c>
      <c r="E37" s="11">
        <f>'西津軽郡'!O37</f>
        <v>3604</v>
      </c>
      <c r="F37" s="12">
        <f>'中津軽郡'!O37</f>
        <v>277</v>
      </c>
      <c r="G37" s="12">
        <f>'南津軽郡'!O37</f>
        <v>6054</v>
      </c>
      <c r="H37" s="12">
        <f>'北津軽郡'!O37</f>
        <v>6592</v>
      </c>
      <c r="I37" s="12">
        <f>'上北郡'!D37+'上北郡'!E37</f>
        <v>3762</v>
      </c>
      <c r="J37" s="12">
        <f>'下北郡'!O37</f>
        <v>3342</v>
      </c>
      <c r="K37" s="12">
        <f t="shared" si="1"/>
        <v>27909</v>
      </c>
      <c r="L37" s="12">
        <f>SUM('県内10市'!D37:J37)</f>
        <v>127474</v>
      </c>
      <c r="M37" s="12"/>
      <c r="N37" s="63"/>
      <c r="O37" s="74">
        <f t="shared" si="3"/>
        <v>155383</v>
      </c>
    </row>
    <row r="38" spans="1:15" ht="21" customHeight="1">
      <c r="A38" s="108"/>
      <c r="B38" s="97" t="s">
        <v>128</v>
      </c>
      <c r="C38" s="10" t="s">
        <v>41</v>
      </c>
      <c r="D38" s="31">
        <f>'東津軽郡'!O38</f>
        <v>6874</v>
      </c>
      <c r="E38" s="11">
        <f>'西津軽郡'!O38</f>
        <v>5578</v>
      </c>
      <c r="F38" s="12">
        <f>'中津軽郡'!O38</f>
        <v>460</v>
      </c>
      <c r="G38" s="12">
        <f>'南津軽郡'!O38</f>
        <v>9522</v>
      </c>
      <c r="H38" s="12">
        <f>'北津軽郡'!O38</f>
        <v>10651</v>
      </c>
      <c r="I38" s="12">
        <f>'上北郡'!D38+'上北郡'!E38</f>
        <v>5899</v>
      </c>
      <c r="J38" s="12">
        <f>'下北郡'!O38</f>
        <v>5441</v>
      </c>
      <c r="K38" s="12">
        <f t="shared" si="1"/>
        <v>44425</v>
      </c>
      <c r="L38" s="12">
        <f>SUM('県内10市'!D38:J38)</f>
        <v>202195</v>
      </c>
      <c r="M38" s="12"/>
      <c r="N38" s="63"/>
      <c r="O38" s="74">
        <f>O32+O35</f>
        <v>246620</v>
      </c>
    </row>
    <row r="39" spans="1:15" ht="21" customHeight="1">
      <c r="A39" s="108"/>
      <c r="B39" s="97"/>
      <c r="C39" s="10" t="s">
        <v>42</v>
      </c>
      <c r="D39" s="31">
        <f>'東津軽郡'!O39</f>
        <v>26</v>
      </c>
      <c r="E39" s="11">
        <f>'西津軽郡'!O39</f>
        <v>20</v>
      </c>
      <c r="F39" s="12">
        <f>'中津軽郡'!O39</f>
        <v>0</v>
      </c>
      <c r="G39" s="12">
        <f>'南津軽郡'!O39</f>
        <v>35</v>
      </c>
      <c r="H39" s="12">
        <f>'北津軽郡'!O39</f>
        <v>39</v>
      </c>
      <c r="I39" s="12">
        <f>'上北郡'!D39+'上北郡'!E39</f>
        <v>53</v>
      </c>
      <c r="J39" s="12">
        <f>'下北郡'!O39</f>
        <v>30</v>
      </c>
      <c r="K39" s="12">
        <f t="shared" si="1"/>
        <v>203</v>
      </c>
      <c r="L39" s="12">
        <f>SUM('県内10市'!D39:J39)</f>
        <v>1933</v>
      </c>
      <c r="M39" s="12"/>
      <c r="N39" s="63"/>
      <c r="O39" s="74">
        <f>O33+O36</f>
        <v>2136</v>
      </c>
    </row>
    <row r="40" spans="1:16" ht="21" customHeight="1" thickBot="1">
      <c r="A40" s="109"/>
      <c r="B40" s="100"/>
      <c r="C40" s="13" t="s">
        <v>43</v>
      </c>
      <c r="D40" s="71">
        <f>'東津軽郡'!O40</f>
        <v>6900</v>
      </c>
      <c r="E40" s="86">
        <f>'西津軽郡'!O40</f>
        <v>5598</v>
      </c>
      <c r="F40" s="34">
        <f>'中津軽郡'!O40</f>
        <v>460</v>
      </c>
      <c r="G40" s="34">
        <f>'南津軽郡'!O40</f>
        <v>9557</v>
      </c>
      <c r="H40" s="34">
        <f>'北津軽郡'!O40</f>
        <v>10690</v>
      </c>
      <c r="I40" s="34">
        <f>'上北郡'!D40+'上北郡'!E40</f>
        <v>5952</v>
      </c>
      <c r="J40" s="34">
        <f>'下北郡'!O40</f>
        <v>5471</v>
      </c>
      <c r="K40" s="34">
        <f t="shared" si="1"/>
        <v>44628</v>
      </c>
      <c r="L40" s="72">
        <f>SUM('県内10市'!D40:J40)</f>
        <v>204128</v>
      </c>
      <c r="M40" s="21"/>
      <c r="N40" s="64"/>
      <c r="O40" s="80">
        <f aca="true" t="shared" si="4" ref="O40:O56">SUM(K40:L40)</f>
        <v>248756</v>
      </c>
      <c r="P40" s="47"/>
    </row>
    <row r="41" spans="1:15" ht="21" customHeight="1">
      <c r="A41" s="125" t="s">
        <v>46</v>
      </c>
      <c r="B41" s="126"/>
      <c r="C41" s="7" t="s">
        <v>41</v>
      </c>
      <c r="D41" s="26">
        <f>'東津軽郡'!O41</f>
        <v>354</v>
      </c>
      <c r="E41" s="27">
        <f>'西津軽郡'!O41</f>
        <v>309</v>
      </c>
      <c r="F41" s="28">
        <f>'中津軽郡'!O41</f>
        <v>27</v>
      </c>
      <c r="G41" s="28">
        <f>'南津軽郡'!O41</f>
        <v>377</v>
      </c>
      <c r="H41" s="28">
        <f>'北津軽郡'!O41</f>
        <v>445</v>
      </c>
      <c r="I41" s="28">
        <f>'上北郡'!D41+'上北郡'!E41</f>
        <v>249</v>
      </c>
      <c r="J41" s="28">
        <f>'下北郡'!O41</f>
        <v>336</v>
      </c>
      <c r="K41" s="28">
        <f t="shared" si="1"/>
        <v>2097</v>
      </c>
      <c r="L41" s="29">
        <f>SUM('県内10市'!D41:J41)</f>
        <v>7586</v>
      </c>
      <c r="M41" s="9"/>
      <c r="N41" s="65"/>
      <c r="O41" s="79">
        <f t="shared" si="4"/>
        <v>9683</v>
      </c>
    </row>
    <row r="42" spans="1:15" ht="21" customHeight="1">
      <c r="A42" s="127"/>
      <c r="B42" s="128"/>
      <c r="C42" s="10" t="s">
        <v>42</v>
      </c>
      <c r="D42" s="31">
        <f>'東津軽郡'!O42</f>
        <v>23</v>
      </c>
      <c r="E42" s="11">
        <f>'西津軽郡'!O42</f>
        <v>64</v>
      </c>
      <c r="F42" s="12">
        <f>'中津軽郡'!O42</f>
        <v>0</v>
      </c>
      <c r="G42" s="12">
        <f>'南津軽郡'!O42</f>
        <v>53</v>
      </c>
      <c r="H42" s="12">
        <f>'北津軽郡'!O42</f>
        <v>90</v>
      </c>
      <c r="I42" s="12">
        <f>'上北郡'!D42+'上北郡'!E42</f>
        <v>25</v>
      </c>
      <c r="J42" s="12">
        <f>'下北郡'!O42</f>
        <v>16</v>
      </c>
      <c r="K42" s="12">
        <f t="shared" si="1"/>
        <v>271</v>
      </c>
      <c r="L42" s="12">
        <f>SUM('県内10市'!D42:J42)</f>
        <v>2716</v>
      </c>
      <c r="M42" s="12"/>
      <c r="N42" s="63"/>
      <c r="O42" s="74">
        <f t="shared" si="4"/>
        <v>2987</v>
      </c>
    </row>
    <row r="43" spans="1:15" ht="21" customHeight="1" thickBot="1">
      <c r="A43" s="129"/>
      <c r="B43" s="130"/>
      <c r="C43" s="13" t="s">
        <v>43</v>
      </c>
      <c r="D43" s="71">
        <f>'東津軽郡'!O43</f>
        <v>377</v>
      </c>
      <c r="E43" s="86">
        <f>'西津軽郡'!O43</f>
        <v>373</v>
      </c>
      <c r="F43" s="34">
        <f>'中津軽郡'!O43</f>
        <v>27</v>
      </c>
      <c r="G43" s="34">
        <f>'南津軽郡'!O43</f>
        <v>430</v>
      </c>
      <c r="H43" s="34">
        <f>'北津軽郡'!O43</f>
        <v>535</v>
      </c>
      <c r="I43" s="34">
        <f>'上北郡'!D43+'上北郡'!E43</f>
        <v>274</v>
      </c>
      <c r="J43" s="34">
        <f>'下北郡'!O43</f>
        <v>352</v>
      </c>
      <c r="K43" s="34">
        <f t="shared" si="1"/>
        <v>2368</v>
      </c>
      <c r="L43" s="72">
        <f>SUM('県内10市'!D43:J43)</f>
        <v>10302</v>
      </c>
      <c r="M43" s="44"/>
      <c r="N43" s="66"/>
      <c r="O43" s="80">
        <f t="shared" si="4"/>
        <v>12670</v>
      </c>
    </row>
    <row r="44" spans="1:15" ht="21" customHeight="1">
      <c r="A44" s="125" t="s">
        <v>47</v>
      </c>
      <c r="B44" s="126"/>
      <c r="C44" s="7" t="s">
        <v>41</v>
      </c>
      <c r="D44" s="26">
        <f>'東津軽郡'!O44</f>
        <v>170</v>
      </c>
      <c r="E44" s="27">
        <f>'西津軽郡'!O44</f>
        <v>154</v>
      </c>
      <c r="F44" s="28">
        <f>'中津軽郡'!O44</f>
        <v>24</v>
      </c>
      <c r="G44" s="28">
        <f>'南津軽郡'!O44</f>
        <v>192</v>
      </c>
      <c r="H44" s="28">
        <f>'北津軽郡'!O44</f>
        <v>268</v>
      </c>
      <c r="I44" s="28">
        <f>'上北郡'!D44+'上北郡'!E44</f>
        <v>120</v>
      </c>
      <c r="J44" s="28">
        <f>'下北郡'!O44</f>
        <v>112</v>
      </c>
      <c r="K44" s="28">
        <f t="shared" si="1"/>
        <v>1040</v>
      </c>
      <c r="L44" s="29">
        <f>SUM('県内10市'!D44:J44)</f>
        <v>4423</v>
      </c>
      <c r="M44" s="19"/>
      <c r="N44" s="67"/>
      <c r="O44" s="79">
        <f t="shared" si="4"/>
        <v>5463</v>
      </c>
    </row>
    <row r="45" spans="1:15" ht="21" customHeight="1">
      <c r="A45" s="127"/>
      <c r="B45" s="128"/>
      <c r="C45" s="10" t="s">
        <v>42</v>
      </c>
      <c r="D45" s="31">
        <f>'東津軽郡'!O45</f>
        <v>0</v>
      </c>
      <c r="E45" s="11">
        <f>'西津軽郡'!O45</f>
        <v>0</v>
      </c>
      <c r="F45" s="12">
        <f>'中津軽郡'!O45</f>
        <v>0</v>
      </c>
      <c r="G45" s="12">
        <f>'南津軽郡'!O45</f>
        <v>0</v>
      </c>
      <c r="H45" s="12">
        <f>'北津軽郡'!O45</f>
        <v>0</v>
      </c>
      <c r="I45" s="12">
        <f>'上北郡'!D45+'上北郡'!E45</f>
        <v>0</v>
      </c>
      <c r="J45" s="12">
        <f>'下北郡'!O45</f>
        <v>0</v>
      </c>
      <c r="K45" s="12">
        <f t="shared" si="1"/>
        <v>0</v>
      </c>
      <c r="L45" s="12">
        <f>SUM('県内10市'!D45:J45)</f>
        <v>12</v>
      </c>
      <c r="M45" s="12"/>
      <c r="N45" s="63"/>
      <c r="O45" s="74">
        <f t="shared" si="4"/>
        <v>12</v>
      </c>
    </row>
    <row r="46" spans="1:15" ht="21" customHeight="1" thickBot="1">
      <c r="A46" s="129"/>
      <c r="B46" s="130"/>
      <c r="C46" s="13" t="s">
        <v>43</v>
      </c>
      <c r="D46" s="71">
        <f>'東津軽郡'!O46</f>
        <v>170</v>
      </c>
      <c r="E46" s="86">
        <f>'西津軽郡'!O46</f>
        <v>154</v>
      </c>
      <c r="F46" s="34">
        <f>'中津軽郡'!O46</f>
        <v>24</v>
      </c>
      <c r="G46" s="34">
        <f>'南津軽郡'!O46</f>
        <v>192</v>
      </c>
      <c r="H46" s="34">
        <f>'北津軽郡'!O46</f>
        <v>268</v>
      </c>
      <c r="I46" s="34">
        <f>'上北郡'!D46+'上北郡'!E46</f>
        <v>120</v>
      </c>
      <c r="J46" s="34">
        <f>'下北郡'!O46</f>
        <v>112</v>
      </c>
      <c r="K46" s="34">
        <f t="shared" si="1"/>
        <v>1040</v>
      </c>
      <c r="L46" s="72">
        <f>SUM('県内10市'!D46:J46)</f>
        <v>4435</v>
      </c>
      <c r="M46" s="21"/>
      <c r="N46" s="64"/>
      <c r="O46" s="80">
        <f t="shared" si="4"/>
        <v>5475</v>
      </c>
    </row>
    <row r="47" spans="1:15" ht="21" customHeight="1" thickBot="1">
      <c r="A47" s="138" t="s">
        <v>48</v>
      </c>
      <c r="B47" s="139"/>
      <c r="C47" s="140"/>
      <c r="D47" s="26">
        <f>'東津軽郡'!O47</f>
        <v>9255</v>
      </c>
      <c r="E47" s="27">
        <f>'西津軽郡'!O47</f>
        <v>7486</v>
      </c>
      <c r="F47" s="28">
        <f>'中津軽郡'!O47</f>
        <v>691</v>
      </c>
      <c r="G47" s="28">
        <f>'南津軽郡'!O47</f>
        <v>12330</v>
      </c>
      <c r="H47" s="28">
        <f>'北津軽郡'!O47</f>
        <v>14379</v>
      </c>
      <c r="I47" s="28">
        <f>'上北郡'!D47+'上北郡'!E47</f>
        <v>7624</v>
      </c>
      <c r="J47" s="28">
        <f>'下北郡'!O47</f>
        <v>7204</v>
      </c>
      <c r="K47" s="28">
        <f t="shared" si="1"/>
        <v>58969</v>
      </c>
      <c r="L47" s="29">
        <f>SUM('県内10市'!D47:J47)</f>
        <v>260989</v>
      </c>
      <c r="M47" s="16"/>
      <c r="N47" s="68"/>
      <c r="O47" s="76">
        <f t="shared" si="4"/>
        <v>319958</v>
      </c>
    </row>
    <row r="48" spans="1:15" ht="21" customHeight="1" thickBot="1">
      <c r="A48" s="138" t="s">
        <v>131</v>
      </c>
      <c r="B48" s="139"/>
      <c r="C48" s="140"/>
      <c r="D48" s="26">
        <f>'東津軽郡'!O48</f>
        <v>107</v>
      </c>
      <c r="E48" s="27">
        <f>'西津軽郡'!O48</f>
        <v>65</v>
      </c>
      <c r="F48" s="28">
        <f>'中津軽郡'!O48</f>
        <v>4</v>
      </c>
      <c r="G48" s="28">
        <f>'南津軽郡'!O48</f>
        <v>237</v>
      </c>
      <c r="H48" s="28">
        <f>'北津軽郡'!O48</f>
        <v>300</v>
      </c>
      <c r="I48" s="28">
        <f>'上北郡'!D48+'上北郡'!E48</f>
        <v>128</v>
      </c>
      <c r="J48" s="28">
        <f>'下北郡'!O48</f>
        <v>88</v>
      </c>
      <c r="K48" s="28">
        <f t="shared" si="1"/>
        <v>929</v>
      </c>
      <c r="L48" s="29">
        <f>SUM('県内10市'!D48:J48)</f>
        <v>5208</v>
      </c>
      <c r="M48" s="70"/>
      <c r="N48" s="69"/>
      <c r="O48" s="76">
        <f t="shared" si="4"/>
        <v>6137</v>
      </c>
    </row>
    <row r="49" spans="1:15" ht="21" customHeight="1" thickBot="1">
      <c r="A49" s="138" t="s">
        <v>49</v>
      </c>
      <c r="B49" s="139"/>
      <c r="C49" s="140"/>
      <c r="D49" s="26">
        <f>'東津軽郡'!O49</f>
        <v>9362</v>
      </c>
      <c r="E49" s="27">
        <f>'西津軽郡'!O49</f>
        <v>7551</v>
      </c>
      <c r="F49" s="28">
        <f>'中津軽郡'!O49</f>
        <v>695</v>
      </c>
      <c r="G49" s="28">
        <f>'南津軽郡'!O49</f>
        <v>12567</v>
      </c>
      <c r="H49" s="28">
        <f>'北津軽郡'!O49</f>
        <v>14679</v>
      </c>
      <c r="I49" s="28">
        <f>'上北郡'!D49+'上北郡'!E49</f>
        <v>7752</v>
      </c>
      <c r="J49" s="28">
        <f>'下北郡'!O49</f>
        <v>7292</v>
      </c>
      <c r="K49" s="28">
        <f t="shared" si="1"/>
        <v>59898</v>
      </c>
      <c r="L49" s="29">
        <f>SUM('県内10市'!D49:J49)</f>
        <v>266197</v>
      </c>
      <c r="M49" s="16"/>
      <c r="N49" s="68"/>
      <c r="O49" s="76">
        <f t="shared" si="4"/>
        <v>326095</v>
      </c>
    </row>
    <row r="50" spans="1:15" ht="21" customHeight="1">
      <c r="A50" s="151" t="s">
        <v>132</v>
      </c>
      <c r="B50" s="126" t="s">
        <v>50</v>
      </c>
      <c r="C50" s="7" t="s">
        <v>51</v>
      </c>
      <c r="D50" s="26">
        <f>'東津軽郡'!O50</f>
        <v>4761</v>
      </c>
      <c r="E50" s="27">
        <f>'西津軽郡'!O50</f>
        <v>4140</v>
      </c>
      <c r="F50" s="28">
        <f>'中津軽郡'!O50</f>
        <v>331</v>
      </c>
      <c r="G50" s="28">
        <f>'南津軽郡'!O50</f>
        <v>8033</v>
      </c>
      <c r="H50" s="28">
        <f>'北津軽郡'!O50</f>
        <v>9821</v>
      </c>
      <c r="I50" s="28">
        <f>'上北郡'!D50+'上北郡'!E50</f>
        <v>3375</v>
      </c>
      <c r="J50" s="28">
        <f>'下北郡'!O50</f>
        <v>2849</v>
      </c>
      <c r="K50" s="28">
        <f t="shared" si="1"/>
        <v>33310</v>
      </c>
      <c r="L50" s="29">
        <f>SUM('県内10市'!D50:J50)</f>
        <v>146605</v>
      </c>
      <c r="M50" s="19"/>
      <c r="N50" s="67"/>
      <c r="O50" s="79">
        <f t="shared" si="4"/>
        <v>179915</v>
      </c>
    </row>
    <row r="51" spans="1:15" ht="21" customHeight="1">
      <c r="A51" s="98"/>
      <c r="B51" s="128"/>
      <c r="C51" s="10" t="s">
        <v>52</v>
      </c>
      <c r="D51" s="31">
        <f>'東津軽郡'!O51</f>
        <v>3155</v>
      </c>
      <c r="E51" s="11">
        <f>'西津軽郡'!O51</f>
        <v>3467</v>
      </c>
      <c r="F51" s="12">
        <f>'中津軽郡'!O51</f>
        <v>301</v>
      </c>
      <c r="G51" s="12">
        <f>'南津軽郡'!O51</f>
        <v>4641</v>
      </c>
      <c r="H51" s="12">
        <f>'北津軽郡'!O51</f>
        <v>7259</v>
      </c>
      <c r="I51" s="12">
        <f>'上北郡'!D51+'上北郡'!E51</f>
        <v>1727</v>
      </c>
      <c r="J51" s="12">
        <f>'下北郡'!O51</f>
        <v>2415</v>
      </c>
      <c r="K51" s="12">
        <f t="shared" si="1"/>
        <v>22965</v>
      </c>
      <c r="L51" s="12">
        <f>SUM('県内10市'!D51:J51)</f>
        <v>63966</v>
      </c>
      <c r="M51" s="12"/>
      <c r="N51" s="63"/>
      <c r="O51" s="74">
        <f t="shared" si="4"/>
        <v>86931</v>
      </c>
    </row>
    <row r="52" spans="1:15" ht="21" customHeight="1">
      <c r="A52" s="98"/>
      <c r="B52" s="128"/>
      <c r="C52" s="10" t="s">
        <v>43</v>
      </c>
      <c r="D52" s="31">
        <f>'東津軽郡'!O52</f>
        <v>7916</v>
      </c>
      <c r="E52" s="11">
        <f>'西津軽郡'!O52</f>
        <v>7607</v>
      </c>
      <c r="F52" s="12">
        <f>'中津軽郡'!O52</f>
        <v>632</v>
      </c>
      <c r="G52" s="12">
        <f>'南津軽郡'!O52</f>
        <v>12674</v>
      </c>
      <c r="H52" s="12">
        <f>'北津軽郡'!O52</f>
        <v>17080</v>
      </c>
      <c r="I52" s="12">
        <f>'上北郡'!D52+'上北郡'!E52</f>
        <v>5102</v>
      </c>
      <c r="J52" s="12">
        <f>'下北郡'!O52</f>
        <v>5264</v>
      </c>
      <c r="K52" s="12">
        <f t="shared" si="1"/>
        <v>56275</v>
      </c>
      <c r="L52" s="12">
        <f>SUM('県内10市'!D52:J52)</f>
        <v>210571</v>
      </c>
      <c r="M52" s="12"/>
      <c r="N52" s="63"/>
      <c r="O52" s="74">
        <f t="shared" si="4"/>
        <v>266846</v>
      </c>
    </row>
    <row r="53" spans="1:15" ht="21" customHeight="1">
      <c r="A53" s="98"/>
      <c r="B53" s="134" t="s">
        <v>133</v>
      </c>
      <c r="C53" s="135"/>
      <c r="D53" s="31">
        <f>'東津軽郡'!O53</f>
        <v>48</v>
      </c>
      <c r="E53" s="11">
        <f>'西津軽郡'!O53</f>
        <v>68</v>
      </c>
      <c r="F53" s="12">
        <f>'中津軽郡'!O53</f>
        <v>5</v>
      </c>
      <c r="G53" s="12">
        <f>'南津軽郡'!O53</f>
        <v>47</v>
      </c>
      <c r="H53" s="12">
        <f>'北津軽郡'!O53</f>
        <v>79</v>
      </c>
      <c r="I53" s="12">
        <f>'上北郡'!D53+'上北郡'!E53</f>
        <v>22</v>
      </c>
      <c r="J53" s="12">
        <f>'下北郡'!O53</f>
        <v>24</v>
      </c>
      <c r="K53" s="12">
        <f t="shared" si="1"/>
        <v>293</v>
      </c>
      <c r="L53" s="12">
        <f>SUM('県内10市'!D53:J53)</f>
        <v>1069</v>
      </c>
      <c r="M53" s="12"/>
      <c r="N53" s="63"/>
      <c r="O53" s="74">
        <f t="shared" si="4"/>
        <v>1362</v>
      </c>
    </row>
    <row r="54" spans="1:15" ht="21" customHeight="1" thickBot="1">
      <c r="A54" s="99"/>
      <c r="B54" s="149" t="s">
        <v>134</v>
      </c>
      <c r="C54" s="150"/>
      <c r="D54" s="71">
        <f>'東津軽郡'!O54</f>
        <v>246</v>
      </c>
      <c r="E54" s="86">
        <f>'西津軽郡'!O54</f>
        <v>190</v>
      </c>
      <c r="F54" s="34">
        <f>'中津軽郡'!O54</f>
        <v>30</v>
      </c>
      <c r="G54" s="34">
        <f>'南津軽郡'!O54</f>
        <v>294</v>
      </c>
      <c r="H54" s="34">
        <f>'北津軽郡'!O54</f>
        <v>415</v>
      </c>
      <c r="I54" s="34">
        <f>'上北郡'!D54+'上北郡'!E54</f>
        <v>193</v>
      </c>
      <c r="J54" s="34">
        <f>'下北郡'!O54</f>
        <v>128</v>
      </c>
      <c r="K54" s="34">
        <f t="shared" si="1"/>
        <v>1496</v>
      </c>
      <c r="L54" s="72">
        <f>SUM('県内10市'!D54:J54)</f>
        <v>7421</v>
      </c>
      <c r="M54" s="21"/>
      <c r="N54" s="64"/>
      <c r="O54" s="80">
        <f t="shared" si="4"/>
        <v>8917</v>
      </c>
    </row>
    <row r="55" spans="1:15" ht="21" customHeight="1" thickBot="1">
      <c r="A55" s="143" t="s">
        <v>54</v>
      </c>
      <c r="B55" s="144"/>
      <c r="C55" s="145"/>
      <c r="D55" s="26">
        <f>'東津軽郡'!O55</f>
        <v>8210</v>
      </c>
      <c r="E55" s="27">
        <f>'西津軽郡'!O55</f>
        <v>7865</v>
      </c>
      <c r="F55" s="28">
        <f>'中津軽郡'!O55</f>
        <v>667</v>
      </c>
      <c r="G55" s="28">
        <f>'南津軽郡'!O55</f>
        <v>13015</v>
      </c>
      <c r="H55" s="28">
        <f>'北津軽郡'!O55</f>
        <v>17574</v>
      </c>
      <c r="I55" s="28">
        <f>'上北郡'!D55+'上北郡'!E55</f>
        <v>5317</v>
      </c>
      <c r="J55" s="28">
        <f>'下北郡'!O55</f>
        <v>5416</v>
      </c>
      <c r="K55" s="28">
        <f t="shared" si="1"/>
        <v>58064</v>
      </c>
      <c r="L55" s="29">
        <f>SUM('県内10市'!D55:J55)</f>
        <v>219061</v>
      </c>
      <c r="M55" s="16"/>
      <c r="N55" s="68"/>
      <c r="O55" s="76">
        <f t="shared" si="4"/>
        <v>277125</v>
      </c>
    </row>
    <row r="56" spans="1:15" ht="23.25" customHeight="1" thickBot="1">
      <c r="A56" s="146" t="s">
        <v>35</v>
      </c>
      <c r="B56" s="147"/>
      <c r="C56" s="148"/>
      <c r="D56" s="81">
        <f>'東津軽郡'!O56</f>
        <v>17572</v>
      </c>
      <c r="E56" s="77">
        <f>'西津軽郡'!O56</f>
        <v>15416</v>
      </c>
      <c r="F56" s="78">
        <f>'中津軽郡'!O56</f>
        <v>1362</v>
      </c>
      <c r="G56" s="78">
        <f>'南津軽郡'!O56</f>
        <v>25582</v>
      </c>
      <c r="H56" s="78">
        <f>'北津軽郡'!O56</f>
        <v>32253</v>
      </c>
      <c r="I56" s="78">
        <f>'上北郡'!D56+'上北郡'!E56</f>
        <v>13069</v>
      </c>
      <c r="J56" s="78">
        <f>'下北郡'!O56</f>
        <v>12708</v>
      </c>
      <c r="K56" s="78">
        <f t="shared" si="1"/>
        <v>117962</v>
      </c>
      <c r="L56" s="82">
        <f>SUM('県内10市'!D56:J56)</f>
        <v>485258</v>
      </c>
      <c r="M56" s="78"/>
      <c r="N56" s="85"/>
      <c r="O56" s="76">
        <f t="shared" si="4"/>
        <v>603220</v>
      </c>
    </row>
    <row r="59" spans="1:15" ht="13.5">
      <c r="A59" s="132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1:15" ht="13.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</sheetData>
  <sheetProtection/>
  <mergeCells count="41">
    <mergeCell ref="B20:B22"/>
    <mergeCell ref="A11:A22"/>
    <mergeCell ref="B29:B31"/>
    <mergeCell ref="B38:B40"/>
    <mergeCell ref="A7:C7"/>
    <mergeCell ref="A41:B43"/>
    <mergeCell ref="B23:B25"/>
    <mergeCell ref="A23:A31"/>
    <mergeCell ref="B26:B28"/>
    <mergeCell ref="A50:A54"/>
    <mergeCell ref="A32:A40"/>
    <mergeCell ref="B53:C53"/>
    <mergeCell ref="A44:B46"/>
    <mergeCell ref="B35:B37"/>
    <mergeCell ref="A47:C47"/>
    <mergeCell ref="D7:D10"/>
    <mergeCell ref="B8:B10"/>
    <mergeCell ref="B17:B19"/>
    <mergeCell ref="C8:C10"/>
    <mergeCell ref="A8:A10"/>
    <mergeCell ref="F7:F10"/>
    <mergeCell ref="A56:C56"/>
    <mergeCell ref="M7:M10"/>
    <mergeCell ref="B50:B52"/>
    <mergeCell ref="N7:N10"/>
    <mergeCell ref="H7:H10"/>
    <mergeCell ref="G7:G10"/>
    <mergeCell ref="E7:E10"/>
    <mergeCell ref="B11:B13"/>
    <mergeCell ref="B32:B34"/>
    <mergeCell ref="I7:I10"/>
    <mergeCell ref="O7:O10"/>
    <mergeCell ref="K7:K10"/>
    <mergeCell ref="L7:L10"/>
    <mergeCell ref="J7:J10"/>
    <mergeCell ref="B14:B16"/>
    <mergeCell ref="A59:O60"/>
    <mergeCell ref="A48:C48"/>
    <mergeCell ref="A55:C55"/>
    <mergeCell ref="A49:C49"/>
    <mergeCell ref="B54:C54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7" ht="15" customHeight="1">
      <c r="A4" s="22"/>
      <c r="B4" s="22"/>
      <c r="C4" s="22"/>
      <c r="D4" s="22"/>
      <c r="E4" s="22"/>
      <c r="F4" s="23"/>
      <c r="G4" s="1" t="s">
        <v>36</v>
      </c>
    </row>
    <row r="5" spans="1:15" ht="15" customHeight="1">
      <c r="A5" s="6"/>
      <c r="B5" s="6"/>
      <c r="C5" s="6"/>
      <c r="D5" s="6"/>
      <c r="E5" s="6"/>
      <c r="O5" s="24"/>
    </row>
    <row r="6" ht="15" customHeight="1" thickBot="1">
      <c r="O6" s="25"/>
    </row>
    <row r="7" spans="1:15" ht="48" customHeight="1">
      <c r="A7" s="104" t="s">
        <v>4</v>
      </c>
      <c r="B7" s="105"/>
      <c r="C7" s="106"/>
      <c r="D7" s="172" t="s">
        <v>56</v>
      </c>
      <c r="E7" s="117" t="s">
        <v>53</v>
      </c>
      <c r="F7" s="117" t="s">
        <v>57</v>
      </c>
      <c r="G7" s="117" t="s">
        <v>58</v>
      </c>
      <c r="H7" s="175" t="s">
        <v>59</v>
      </c>
      <c r="I7" s="117"/>
      <c r="J7" s="117"/>
      <c r="K7" s="117"/>
      <c r="L7" s="117"/>
      <c r="M7" s="117"/>
      <c r="N7" s="117"/>
      <c r="O7" s="161" t="s">
        <v>60</v>
      </c>
    </row>
    <row r="8" spans="1:15" ht="13.5">
      <c r="A8" s="98" t="s">
        <v>37</v>
      </c>
      <c r="B8" s="97" t="s">
        <v>38</v>
      </c>
      <c r="C8" s="120" t="s">
        <v>39</v>
      </c>
      <c r="D8" s="173"/>
      <c r="E8" s="152"/>
      <c r="F8" s="152"/>
      <c r="G8" s="152"/>
      <c r="H8" s="176"/>
      <c r="I8" s="152"/>
      <c r="J8" s="154"/>
      <c r="K8" s="154"/>
      <c r="L8" s="152"/>
      <c r="M8" s="152"/>
      <c r="N8" s="152"/>
      <c r="O8" s="162"/>
    </row>
    <row r="9" spans="1:15" ht="13.5">
      <c r="A9" s="98"/>
      <c r="B9" s="97"/>
      <c r="C9" s="120"/>
      <c r="D9" s="173"/>
      <c r="E9" s="152"/>
      <c r="F9" s="152"/>
      <c r="G9" s="152"/>
      <c r="H9" s="176"/>
      <c r="I9" s="152"/>
      <c r="J9" s="154"/>
      <c r="K9" s="154"/>
      <c r="L9" s="152"/>
      <c r="M9" s="152"/>
      <c r="N9" s="152"/>
      <c r="O9" s="162"/>
    </row>
    <row r="10" spans="1:15" ht="18.75" customHeight="1" thickBot="1">
      <c r="A10" s="99"/>
      <c r="B10" s="100"/>
      <c r="C10" s="121"/>
      <c r="D10" s="174"/>
      <c r="E10" s="153"/>
      <c r="F10" s="153"/>
      <c r="G10" s="153"/>
      <c r="H10" s="177"/>
      <c r="I10" s="153"/>
      <c r="J10" s="155"/>
      <c r="K10" s="155"/>
      <c r="L10" s="153"/>
      <c r="M10" s="153"/>
      <c r="N10" s="153"/>
      <c r="O10" s="163"/>
    </row>
    <row r="11" spans="1:15" ht="21" customHeight="1">
      <c r="A11" s="107" t="s">
        <v>14</v>
      </c>
      <c r="B11" s="96" t="s">
        <v>40</v>
      </c>
      <c r="C11" s="7" t="s">
        <v>41</v>
      </c>
      <c r="D11" s="27">
        <f>SUM('上北郡'!F11:J11)</f>
        <v>2517</v>
      </c>
      <c r="E11" s="28">
        <f>'三戸郡'!O11</f>
        <v>1567</v>
      </c>
      <c r="F11" s="28">
        <f aca="true" t="shared" si="0" ref="F11:F56">SUM(D11:E11)</f>
        <v>4084</v>
      </c>
      <c r="G11" s="21">
        <f>SUM('県内10市'!K11:M11)</f>
        <v>6025</v>
      </c>
      <c r="H11" s="88">
        <f aca="true" t="shared" si="1" ref="H11:H56">SUM(F11:G11)</f>
        <v>10109</v>
      </c>
      <c r="I11" s="91"/>
      <c r="J11" s="91"/>
      <c r="K11" s="91"/>
      <c r="L11" s="91"/>
      <c r="M11" s="91"/>
      <c r="N11" s="91"/>
      <c r="O11" s="73">
        <f>'青森管轄'!O11+'八戸管轄'!H11</f>
        <v>24420</v>
      </c>
    </row>
    <row r="12" spans="1:15" ht="21" customHeight="1">
      <c r="A12" s="108"/>
      <c r="B12" s="97"/>
      <c r="C12" s="10" t="s">
        <v>42</v>
      </c>
      <c r="D12" s="31">
        <f>SUM('上北郡'!F12:J12)</f>
        <v>535</v>
      </c>
      <c r="E12" s="12">
        <f>'三戸郡'!O12</f>
        <v>564</v>
      </c>
      <c r="F12" s="12">
        <f t="shared" si="0"/>
        <v>1099</v>
      </c>
      <c r="G12" s="12">
        <f>SUM('県内10市'!K12:M12)</f>
        <v>2460</v>
      </c>
      <c r="H12" s="87">
        <f t="shared" si="1"/>
        <v>3559</v>
      </c>
      <c r="I12" s="33"/>
      <c r="J12" s="33"/>
      <c r="K12" s="33"/>
      <c r="L12" s="33"/>
      <c r="M12" s="33"/>
      <c r="N12" s="33"/>
      <c r="O12" s="74">
        <f>'青森管轄'!O12+'八戸管轄'!H12</f>
        <v>8083</v>
      </c>
    </row>
    <row r="13" spans="1:15" ht="21" customHeight="1">
      <c r="A13" s="108"/>
      <c r="B13" s="97"/>
      <c r="C13" s="10" t="s">
        <v>43</v>
      </c>
      <c r="D13" s="31">
        <f>SUM('上北郡'!F13:J13)</f>
        <v>3052</v>
      </c>
      <c r="E13" s="12">
        <f>'三戸郡'!O13</f>
        <v>2131</v>
      </c>
      <c r="F13" s="12">
        <f t="shared" si="0"/>
        <v>5183</v>
      </c>
      <c r="G13" s="12">
        <f>SUM('県内10市'!K13:M13)</f>
        <v>8485</v>
      </c>
      <c r="H13" s="87">
        <f t="shared" si="1"/>
        <v>13668</v>
      </c>
      <c r="I13" s="33"/>
      <c r="J13" s="33"/>
      <c r="K13" s="33"/>
      <c r="L13" s="33"/>
      <c r="M13" s="33"/>
      <c r="N13" s="33"/>
      <c r="O13" s="74">
        <f>'青森管轄'!O13+'八戸管轄'!H13</f>
        <v>32503</v>
      </c>
    </row>
    <row r="14" spans="1:15" ht="21" customHeight="1">
      <c r="A14" s="108"/>
      <c r="B14" s="97" t="s">
        <v>44</v>
      </c>
      <c r="C14" s="10" t="s">
        <v>41</v>
      </c>
      <c r="D14" s="31">
        <f>SUM('上北郡'!F14:J14)</f>
        <v>4278</v>
      </c>
      <c r="E14" s="12">
        <f>'三戸郡'!O14</f>
        <v>3087</v>
      </c>
      <c r="F14" s="12">
        <f t="shared" si="0"/>
        <v>7365</v>
      </c>
      <c r="G14" s="12">
        <f>SUM('県内10市'!K14:M14)</f>
        <v>13155</v>
      </c>
      <c r="H14" s="87">
        <f t="shared" si="1"/>
        <v>20520</v>
      </c>
      <c r="I14" s="33"/>
      <c r="J14" s="33"/>
      <c r="K14" s="33"/>
      <c r="L14" s="33"/>
      <c r="M14" s="33"/>
      <c r="N14" s="33"/>
      <c r="O14" s="74">
        <f>'青森管轄'!O14+'八戸管轄'!H14</f>
        <v>51635</v>
      </c>
    </row>
    <row r="15" spans="1:15" ht="21" customHeight="1">
      <c r="A15" s="108"/>
      <c r="B15" s="97"/>
      <c r="C15" s="10" t="s">
        <v>42</v>
      </c>
      <c r="D15" s="31">
        <f>SUM('上北郡'!F15:J15)</f>
        <v>54</v>
      </c>
      <c r="E15" s="12">
        <f>'三戸郡'!O15</f>
        <v>47</v>
      </c>
      <c r="F15" s="12">
        <f t="shared" si="0"/>
        <v>101</v>
      </c>
      <c r="G15" s="12">
        <f>SUM('県内10市'!K15:M15)</f>
        <v>166</v>
      </c>
      <c r="H15" s="87">
        <f t="shared" si="1"/>
        <v>267</v>
      </c>
      <c r="I15" s="33"/>
      <c r="J15" s="33"/>
      <c r="K15" s="33"/>
      <c r="L15" s="33"/>
      <c r="M15" s="33"/>
      <c r="N15" s="33"/>
      <c r="O15" s="74">
        <f>'青森管轄'!O15+'八戸管轄'!H15</f>
        <v>696</v>
      </c>
    </row>
    <row r="16" spans="1:15" ht="21" customHeight="1">
      <c r="A16" s="108"/>
      <c r="B16" s="97"/>
      <c r="C16" s="10" t="s">
        <v>43</v>
      </c>
      <c r="D16" s="31">
        <f>SUM('上北郡'!F16:J16)</f>
        <v>4332</v>
      </c>
      <c r="E16" s="12">
        <f>'三戸郡'!O16</f>
        <v>3134</v>
      </c>
      <c r="F16" s="12">
        <f t="shared" si="0"/>
        <v>7466</v>
      </c>
      <c r="G16" s="12">
        <f>SUM('県内10市'!K16:M16)</f>
        <v>13321</v>
      </c>
      <c r="H16" s="87">
        <f t="shared" si="1"/>
        <v>20787</v>
      </c>
      <c r="I16" s="33"/>
      <c r="J16" s="33"/>
      <c r="K16" s="33"/>
      <c r="L16" s="33"/>
      <c r="M16" s="33"/>
      <c r="N16" s="33"/>
      <c r="O16" s="74">
        <f>'青森管轄'!O16+'八戸管轄'!H16</f>
        <v>52331</v>
      </c>
    </row>
    <row r="17" spans="1:15" ht="21" customHeight="1">
      <c r="A17" s="108"/>
      <c r="B17" s="97" t="s">
        <v>45</v>
      </c>
      <c r="C17" s="10" t="s">
        <v>41</v>
      </c>
      <c r="D17" s="31">
        <f>SUM('上北郡'!F17:J17)</f>
        <v>16</v>
      </c>
      <c r="E17" s="12">
        <f>'三戸郡'!O17</f>
        <v>6</v>
      </c>
      <c r="F17" s="12">
        <f t="shared" si="0"/>
        <v>22</v>
      </c>
      <c r="G17" s="12">
        <f>SUM('県内10市'!K17:M17)</f>
        <v>33</v>
      </c>
      <c r="H17" s="87">
        <f t="shared" si="1"/>
        <v>55</v>
      </c>
      <c r="I17" s="33"/>
      <c r="J17" s="33"/>
      <c r="K17" s="33"/>
      <c r="L17" s="33"/>
      <c r="M17" s="33"/>
      <c r="N17" s="33"/>
      <c r="O17" s="74">
        <f>'青森管轄'!O17+'八戸管轄'!H17</f>
        <v>167</v>
      </c>
    </row>
    <row r="18" spans="1:15" ht="21" customHeight="1">
      <c r="A18" s="108"/>
      <c r="B18" s="97"/>
      <c r="C18" s="10" t="s">
        <v>42</v>
      </c>
      <c r="D18" s="31">
        <f>SUM('上北郡'!F18:J18)</f>
        <v>28</v>
      </c>
      <c r="E18" s="12">
        <f>'三戸郡'!O18</f>
        <v>34</v>
      </c>
      <c r="F18" s="12">
        <f t="shared" si="0"/>
        <v>62</v>
      </c>
      <c r="G18" s="12">
        <f>SUM('県内10市'!K18:M18)</f>
        <v>405</v>
      </c>
      <c r="H18" s="87">
        <f t="shared" si="1"/>
        <v>467</v>
      </c>
      <c r="I18" s="33"/>
      <c r="J18" s="33"/>
      <c r="K18" s="33"/>
      <c r="L18" s="33"/>
      <c r="M18" s="33"/>
      <c r="N18" s="33"/>
      <c r="O18" s="74">
        <f>'青森管轄'!O18+'八戸管轄'!H18</f>
        <v>685</v>
      </c>
    </row>
    <row r="19" spans="1:15" ht="21" customHeight="1">
      <c r="A19" s="108"/>
      <c r="B19" s="97"/>
      <c r="C19" s="10" t="s">
        <v>43</v>
      </c>
      <c r="D19" s="31">
        <f>SUM('上北郡'!F19:J19)</f>
        <v>44</v>
      </c>
      <c r="E19" s="12">
        <f>'三戸郡'!O19</f>
        <v>40</v>
      </c>
      <c r="F19" s="12">
        <f t="shared" si="0"/>
        <v>84</v>
      </c>
      <c r="G19" s="12">
        <f>SUM('県内10市'!K19:M19)</f>
        <v>438</v>
      </c>
      <c r="H19" s="87">
        <f t="shared" si="1"/>
        <v>522</v>
      </c>
      <c r="I19" s="33"/>
      <c r="J19" s="33"/>
      <c r="K19" s="33"/>
      <c r="L19" s="33"/>
      <c r="M19" s="33"/>
      <c r="N19" s="33"/>
      <c r="O19" s="74">
        <f>'青森管轄'!O19+'八戸管轄'!H19</f>
        <v>852</v>
      </c>
    </row>
    <row r="20" spans="1:15" ht="21" customHeight="1">
      <c r="A20" s="108"/>
      <c r="B20" s="97" t="s">
        <v>21</v>
      </c>
      <c r="C20" s="10" t="s">
        <v>41</v>
      </c>
      <c r="D20" s="31">
        <f>SUM('上北郡'!F20:J20)</f>
        <v>6811</v>
      </c>
      <c r="E20" s="12">
        <f>'三戸郡'!O20</f>
        <v>4660</v>
      </c>
      <c r="F20" s="12">
        <f t="shared" si="0"/>
        <v>11471</v>
      </c>
      <c r="G20" s="12">
        <f>SUM('県内10市'!K20:M20)</f>
        <v>19213</v>
      </c>
      <c r="H20" s="87">
        <f t="shared" si="1"/>
        <v>30684</v>
      </c>
      <c r="I20" s="11"/>
      <c r="J20" s="11"/>
      <c r="K20" s="11"/>
      <c r="L20" s="11"/>
      <c r="M20" s="11"/>
      <c r="N20" s="11"/>
      <c r="O20" s="74">
        <f>'青森管轄'!O20+'八戸管轄'!H20</f>
        <v>76222</v>
      </c>
    </row>
    <row r="21" spans="1:15" ht="21" customHeight="1">
      <c r="A21" s="108"/>
      <c r="B21" s="97"/>
      <c r="C21" s="10" t="s">
        <v>42</v>
      </c>
      <c r="D21" s="31">
        <f>SUM('上北郡'!F21:J21)</f>
        <v>617</v>
      </c>
      <c r="E21" s="12">
        <f>'三戸郡'!O21</f>
        <v>645</v>
      </c>
      <c r="F21" s="12">
        <f t="shared" si="0"/>
        <v>1262</v>
      </c>
      <c r="G21" s="21">
        <f>SUM('県内10市'!K21:M21)</f>
        <v>3031</v>
      </c>
      <c r="H21" s="87">
        <f t="shared" si="1"/>
        <v>4293</v>
      </c>
      <c r="I21" s="11"/>
      <c r="J21" s="11"/>
      <c r="K21" s="11"/>
      <c r="L21" s="11"/>
      <c r="M21" s="11"/>
      <c r="N21" s="11"/>
      <c r="O21" s="74">
        <f>'青森管轄'!O21+'八戸管轄'!H21</f>
        <v>9464</v>
      </c>
    </row>
    <row r="22" spans="1:15" ht="21" customHeight="1" thickBot="1">
      <c r="A22" s="109"/>
      <c r="B22" s="100"/>
      <c r="C22" s="13" t="s">
        <v>43</v>
      </c>
      <c r="D22" s="86">
        <f>SUM('上北郡'!F22:J22)</f>
        <v>7428</v>
      </c>
      <c r="E22" s="34">
        <f>'三戸郡'!O22</f>
        <v>5305</v>
      </c>
      <c r="F22" s="70">
        <f t="shared" si="0"/>
        <v>12733</v>
      </c>
      <c r="G22" s="44">
        <f>SUM('県内10市'!K22:M22)</f>
        <v>22244</v>
      </c>
      <c r="H22" s="84">
        <f t="shared" si="1"/>
        <v>34977</v>
      </c>
      <c r="I22" s="18"/>
      <c r="J22" s="18"/>
      <c r="K22" s="18"/>
      <c r="L22" s="18"/>
      <c r="M22" s="18"/>
      <c r="N22" s="18"/>
      <c r="O22" s="75">
        <f>'青森管轄'!O22+'八戸管轄'!H22</f>
        <v>85686</v>
      </c>
    </row>
    <row r="23" spans="1:15" ht="21" customHeight="1">
      <c r="A23" s="107" t="s">
        <v>22</v>
      </c>
      <c r="B23" s="96" t="s">
        <v>40</v>
      </c>
      <c r="C23" s="7" t="s">
        <v>41</v>
      </c>
      <c r="D23" s="27">
        <f>SUM('上北郡'!F23:J23)</f>
        <v>55</v>
      </c>
      <c r="E23" s="28">
        <f>'三戸郡'!O23</f>
        <v>26</v>
      </c>
      <c r="F23" s="34">
        <f t="shared" si="0"/>
        <v>81</v>
      </c>
      <c r="G23" s="34">
        <f>SUM('県内10市'!K23:M23)</f>
        <v>102</v>
      </c>
      <c r="H23" s="92">
        <f t="shared" si="1"/>
        <v>183</v>
      </c>
      <c r="I23" s="91"/>
      <c r="J23" s="91"/>
      <c r="K23" s="91"/>
      <c r="L23" s="91"/>
      <c r="M23" s="91"/>
      <c r="N23" s="91"/>
      <c r="O23" s="73">
        <f>'青森管轄'!O23+'八戸管轄'!H23</f>
        <v>472</v>
      </c>
    </row>
    <row r="24" spans="1:15" ht="21" customHeight="1">
      <c r="A24" s="108"/>
      <c r="B24" s="97"/>
      <c r="C24" s="10" t="s">
        <v>42</v>
      </c>
      <c r="D24" s="31">
        <f>SUM('上北郡'!F24:J24)</f>
        <v>144</v>
      </c>
      <c r="E24" s="12">
        <f>'三戸郡'!O24</f>
        <v>60</v>
      </c>
      <c r="F24" s="12">
        <f t="shared" si="0"/>
        <v>204</v>
      </c>
      <c r="G24" s="12">
        <f>SUM('県内10市'!K24:M24)</f>
        <v>390</v>
      </c>
      <c r="H24" s="87">
        <f t="shared" si="1"/>
        <v>594</v>
      </c>
      <c r="I24" s="33"/>
      <c r="J24" s="33"/>
      <c r="K24" s="33"/>
      <c r="L24" s="33"/>
      <c r="M24" s="33"/>
      <c r="N24" s="33"/>
      <c r="O24" s="74">
        <f>'青森管轄'!O24+'八戸管轄'!H24</f>
        <v>1338</v>
      </c>
    </row>
    <row r="25" spans="1:15" ht="21" customHeight="1">
      <c r="A25" s="108"/>
      <c r="B25" s="97"/>
      <c r="C25" s="10" t="s">
        <v>43</v>
      </c>
      <c r="D25" s="31">
        <f>SUM('上北郡'!F25:J25)</f>
        <v>199</v>
      </c>
      <c r="E25" s="12">
        <f>'三戸郡'!O25</f>
        <v>86</v>
      </c>
      <c r="F25" s="12">
        <f t="shared" si="0"/>
        <v>285</v>
      </c>
      <c r="G25" s="12">
        <f>SUM('県内10市'!K25:M25)</f>
        <v>492</v>
      </c>
      <c r="H25" s="87">
        <f t="shared" si="1"/>
        <v>777</v>
      </c>
      <c r="I25" s="33"/>
      <c r="J25" s="33"/>
      <c r="K25" s="33"/>
      <c r="L25" s="33"/>
      <c r="M25" s="33"/>
      <c r="N25" s="33"/>
      <c r="O25" s="74">
        <f>'青森管轄'!O25+'八戸管轄'!H25</f>
        <v>1810</v>
      </c>
    </row>
    <row r="26" spans="1:15" ht="21" customHeight="1">
      <c r="A26" s="108"/>
      <c r="B26" s="97" t="s">
        <v>44</v>
      </c>
      <c r="C26" s="10" t="s">
        <v>41</v>
      </c>
      <c r="D26" s="31">
        <f>SUM('上北郡'!F26:J26)</f>
        <v>157</v>
      </c>
      <c r="E26" s="12">
        <f>'三戸郡'!O26</f>
        <v>107</v>
      </c>
      <c r="F26" s="12">
        <f t="shared" si="0"/>
        <v>264</v>
      </c>
      <c r="G26" s="12">
        <f>SUM('県内10市'!K26:M26)</f>
        <v>511</v>
      </c>
      <c r="H26" s="87">
        <f t="shared" si="1"/>
        <v>775</v>
      </c>
      <c r="I26" s="33"/>
      <c r="J26" s="33"/>
      <c r="K26" s="33"/>
      <c r="L26" s="33"/>
      <c r="M26" s="33"/>
      <c r="N26" s="33"/>
      <c r="O26" s="74">
        <f>'青森管轄'!O26+'八戸管轄'!H26</f>
        <v>1851</v>
      </c>
    </row>
    <row r="27" spans="1:15" ht="21" customHeight="1">
      <c r="A27" s="108"/>
      <c r="B27" s="97"/>
      <c r="C27" s="10" t="s">
        <v>42</v>
      </c>
      <c r="D27" s="31">
        <f>SUM('上北郡'!F27:J27)</f>
        <v>38</v>
      </c>
      <c r="E27" s="12">
        <f>'三戸郡'!O27</f>
        <v>24</v>
      </c>
      <c r="F27" s="12">
        <f t="shared" si="0"/>
        <v>62</v>
      </c>
      <c r="G27" s="12">
        <f>SUM('県内10市'!K27:M27)</f>
        <v>36</v>
      </c>
      <c r="H27" s="87">
        <f t="shared" si="1"/>
        <v>98</v>
      </c>
      <c r="I27" s="33"/>
      <c r="J27" s="33"/>
      <c r="K27" s="33"/>
      <c r="L27" s="33"/>
      <c r="M27" s="33"/>
      <c r="N27" s="33"/>
      <c r="O27" s="74">
        <f>'青森管轄'!O27+'八戸管轄'!H27</f>
        <v>337</v>
      </c>
    </row>
    <row r="28" spans="1:15" ht="21" customHeight="1">
      <c r="A28" s="108"/>
      <c r="B28" s="97"/>
      <c r="C28" s="10" t="s">
        <v>43</v>
      </c>
      <c r="D28" s="31">
        <f>SUM('上北郡'!F28:J28)</f>
        <v>195</v>
      </c>
      <c r="E28" s="12">
        <f>'三戸郡'!O28</f>
        <v>131</v>
      </c>
      <c r="F28" s="12">
        <f t="shared" si="0"/>
        <v>326</v>
      </c>
      <c r="G28" s="12">
        <f>SUM('県内10市'!K28:M28)</f>
        <v>547</v>
      </c>
      <c r="H28" s="87">
        <f t="shared" si="1"/>
        <v>873</v>
      </c>
      <c r="I28" s="33"/>
      <c r="J28" s="33"/>
      <c r="K28" s="33"/>
      <c r="L28" s="33"/>
      <c r="M28" s="33"/>
      <c r="N28" s="33"/>
      <c r="O28" s="74">
        <f>'青森管轄'!O28+'八戸管轄'!H28</f>
        <v>2188</v>
      </c>
    </row>
    <row r="29" spans="1:15" ht="21" customHeight="1">
      <c r="A29" s="108"/>
      <c r="B29" s="97" t="s">
        <v>21</v>
      </c>
      <c r="C29" s="10" t="s">
        <v>41</v>
      </c>
      <c r="D29" s="31">
        <f>SUM('上北郡'!F29:J29)</f>
        <v>212</v>
      </c>
      <c r="E29" s="12">
        <f>'三戸郡'!O29</f>
        <v>133</v>
      </c>
      <c r="F29" s="12">
        <f t="shared" si="0"/>
        <v>345</v>
      </c>
      <c r="G29" s="12">
        <f>SUM('県内10市'!K29:M29)</f>
        <v>613</v>
      </c>
      <c r="H29" s="87">
        <f t="shared" si="1"/>
        <v>958</v>
      </c>
      <c r="I29" s="11"/>
      <c r="J29" s="11"/>
      <c r="K29" s="11"/>
      <c r="L29" s="11"/>
      <c r="M29" s="11"/>
      <c r="N29" s="11"/>
      <c r="O29" s="74">
        <f>'青森管轄'!O29+'八戸管轄'!H29</f>
        <v>2323</v>
      </c>
    </row>
    <row r="30" spans="1:15" ht="21" customHeight="1">
      <c r="A30" s="108"/>
      <c r="B30" s="97"/>
      <c r="C30" s="10" t="s">
        <v>42</v>
      </c>
      <c r="D30" s="31">
        <f>SUM('上北郡'!F30:J30)</f>
        <v>182</v>
      </c>
      <c r="E30" s="12">
        <f>'三戸郡'!O30</f>
        <v>84</v>
      </c>
      <c r="F30" s="12">
        <f t="shared" si="0"/>
        <v>266</v>
      </c>
      <c r="G30" s="12">
        <f>SUM('県内10市'!K30:M30)</f>
        <v>426</v>
      </c>
      <c r="H30" s="87">
        <f t="shared" si="1"/>
        <v>692</v>
      </c>
      <c r="I30" s="11"/>
      <c r="J30" s="11"/>
      <c r="K30" s="11"/>
      <c r="L30" s="11"/>
      <c r="M30" s="11"/>
      <c r="N30" s="11"/>
      <c r="O30" s="74">
        <f>'青森管轄'!O30+'八戸管轄'!H30</f>
        <v>1675</v>
      </c>
    </row>
    <row r="31" spans="1:15" ht="21" customHeight="1" thickBot="1">
      <c r="A31" s="109"/>
      <c r="B31" s="100"/>
      <c r="C31" s="13" t="s">
        <v>43</v>
      </c>
      <c r="D31" s="86">
        <f>SUM('上北郡'!F31:J31)</f>
        <v>394</v>
      </c>
      <c r="E31" s="34">
        <f>'三戸郡'!O31</f>
        <v>217</v>
      </c>
      <c r="F31" s="70">
        <f t="shared" si="0"/>
        <v>611</v>
      </c>
      <c r="G31" s="70">
        <f>SUM('県内10市'!K31:M31)</f>
        <v>1039</v>
      </c>
      <c r="H31" s="84">
        <f t="shared" si="1"/>
        <v>1650</v>
      </c>
      <c r="I31" s="18"/>
      <c r="J31" s="18"/>
      <c r="K31" s="18"/>
      <c r="L31" s="18"/>
      <c r="M31" s="18"/>
      <c r="N31" s="18"/>
      <c r="O31" s="75">
        <f>'青森管轄'!O31+'八戸管轄'!H31</f>
        <v>3998</v>
      </c>
    </row>
    <row r="32" spans="1:15" ht="21" customHeight="1">
      <c r="A32" s="107" t="s">
        <v>23</v>
      </c>
      <c r="B32" s="96" t="s">
        <v>40</v>
      </c>
      <c r="C32" s="7" t="s">
        <v>41</v>
      </c>
      <c r="D32" s="27">
        <f>SUM('上北郡'!F32:J32)</f>
        <v>11031</v>
      </c>
      <c r="E32" s="28">
        <f>'三戸郡'!O32</f>
        <v>8409</v>
      </c>
      <c r="F32" s="34">
        <f t="shared" si="0"/>
        <v>19440</v>
      </c>
      <c r="G32" s="34">
        <f>SUM('県内10市'!K32:M32)</f>
        <v>45175</v>
      </c>
      <c r="H32" s="92">
        <f t="shared" si="1"/>
        <v>64615</v>
      </c>
      <c r="I32" s="91"/>
      <c r="J32" s="91"/>
      <c r="K32" s="91"/>
      <c r="L32" s="91"/>
      <c r="M32" s="91"/>
      <c r="N32" s="91"/>
      <c r="O32" s="73">
        <f>'青森管轄'!O32+'八戸管轄'!H32</f>
        <v>157726</v>
      </c>
    </row>
    <row r="33" spans="1:15" ht="21" customHeight="1">
      <c r="A33" s="108"/>
      <c r="B33" s="97"/>
      <c r="C33" s="10" t="s">
        <v>42</v>
      </c>
      <c r="D33" s="31">
        <f>SUM('上北郡'!F33:J33)</f>
        <v>31</v>
      </c>
      <c r="E33" s="12">
        <f>'三戸郡'!O33</f>
        <v>13</v>
      </c>
      <c r="F33" s="12">
        <f t="shared" si="0"/>
        <v>44</v>
      </c>
      <c r="G33" s="12">
        <f>SUM('県内10市'!K33:M33)</f>
        <v>41</v>
      </c>
      <c r="H33" s="87">
        <f t="shared" si="1"/>
        <v>85</v>
      </c>
      <c r="I33" s="33"/>
      <c r="J33" s="33"/>
      <c r="K33" s="33"/>
      <c r="L33" s="33"/>
      <c r="M33" s="33"/>
      <c r="N33" s="33"/>
      <c r="O33" s="74">
        <f>'青森管轄'!O33+'八戸管轄'!H33</f>
        <v>347</v>
      </c>
    </row>
    <row r="34" spans="1:15" ht="21" customHeight="1">
      <c r="A34" s="108"/>
      <c r="B34" s="97"/>
      <c r="C34" s="10" t="s">
        <v>43</v>
      </c>
      <c r="D34" s="31">
        <f>SUM('上北郡'!F34:J34)</f>
        <v>11062</v>
      </c>
      <c r="E34" s="12">
        <f>'三戸郡'!O34</f>
        <v>8422</v>
      </c>
      <c r="F34" s="12">
        <f t="shared" si="0"/>
        <v>19484</v>
      </c>
      <c r="G34" s="12">
        <f>SUM('県内10市'!K34:M34)</f>
        <v>45216</v>
      </c>
      <c r="H34" s="87">
        <f t="shared" si="1"/>
        <v>64700</v>
      </c>
      <c r="I34" s="33"/>
      <c r="J34" s="33"/>
      <c r="K34" s="33"/>
      <c r="L34" s="33"/>
      <c r="M34" s="33"/>
      <c r="N34" s="33"/>
      <c r="O34" s="74">
        <f>'青森管轄'!O34+'八戸管轄'!H34</f>
        <v>158073</v>
      </c>
    </row>
    <row r="35" spans="1:15" ht="21" customHeight="1">
      <c r="A35" s="108"/>
      <c r="B35" s="97" t="s">
        <v>44</v>
      </c>
      <c r="C35" s="10" t="s">
        <v>41</v>
      </c>
      <c r="D35" s="31">
        <f>SUM('上北郡'!F35:J35)</f>
        <v>17797</v>
      </c>
      <c r="E35" s="12">
        <f>'三戸郡'!O35</f>
        <v>14404</v>
      </c>
      <c r="F35" s="12">
        <f t="shared" si="0"/>
        <v>32201</v>
      </c>
      <c r="G35" s="12">
        <f>SUM('県内10市'!K35:M35)</f>
        <v>75273</v>
      </c>
      <c r="H35" s="87">
        <f t="shared" si="1"/>
        <v>107474</v>
      </c>
      <c r="I35" s="33"/>
      <c r="J35" s="33"/>
      <c r="K35" s="33"/>
      <c r="L35" s="33"/>
      <c r="M35" s="33"/>
      <c r="N35" s="33"/>
      <c r="O35" s="74">
        <f>'青森管轄'!O35+'八戸管轄'!H35</f>
        <v>260983</v>
      </c>
    </row>
    <row r="36" spans="1:15" ht="21" customHeight="1">
      <c r="A36" s="108"/>
      <c r="B36" s="97"/>
      <c r="C36" s="10" t="s">
        <v>42</v>
      </c>
      <c r="D36" s="31">
        <f>SUM('上北郡'!F36:J36)</f>
        <v>99</v>
      </c>
      <c r="E36" s="12">
        <f>'三戸郡'!O36</f>
        <v>72</v>
      </c>
      <c r="F36" s="12">
        <f t="shared" si="0"/>
        <v>171</v>
      </c>
      <c r="G36" s="12">
        <f>SUM('県内10市'!K36:M36)</f>
        <v>670</v>
      </c>
      <c r="H36" s="87">
        <f t="shared" si="1"/>
        <v>841</v>
      </c>
      <c r="I36" s="33"/>
      <c r="J36" s="33"/>
      <c r="K36" s="33"/>
      <c r="L36" s="33"/>
      <c r="M36" s="33"/>
      <c r="N36" s="33"/>
      <c r="O36" s="74">
        <f>'青森管轄'!O36+'八戸管轄'!H36</f>
        <v>2715</v>
      </c>
    </row>
    <row r="37" spans="1:15" ht="21" customHeight="1">
      <c r="A37" s="108"/>
      <c r="B37" s="97"/>
      <c r="C37" s="10" t="s">
        <v>43</v>
      </c>
      <c r="D37" s="31">
        <f>SUM('上北郡'!F37:J37)</f>
        <v>17896</v>
      </c>
      <c r="E37" s="12">
        <f>'三戸郡'!O37</f>
        <v>14476</v>
      </c>
      <c r="F37" s="12">
        <f t="shared" si="0"/>
        <v>32372</v>
      </c>
      <c r="G37" s="12">
        <f>SUM('県内10市'!K37:M37)</f>
        <v>75943</v>
      </c>
      <c r="H37" s="87">
        <f t="shared" si="1"/>
        <v>108315</v>
      </c>
      <c r="I37" s="33"/>
      <c r="J37" s="33"/>
      <c r="K37" s="33"/>
      <c r="L37" s="33"/>
      <c r="M37" s="33"/>
      <c r="N37" s="33"/>
      <c r="O37" s="74">
        <f>'青森管轄'!O37+'八戸管轄'!H37</f>
        <v>263698</v>
      </c>
    </row>
    <row r="38" spans="1:15" ht="21" customHeight="1">
      <c r="A38" s="108"/>
      <c r="B38" s="97" t="s">
        <v>21</v>
      </c>
      <c r="C38" s="10" t="s">
        <v>41</v>
      </c>
      <c r="D38" s="31">
        <f>SUM('上北郡'!F38:J38)</f>
        <v>28828</v>
      </c>
      <c r="E38" s="12">
        <f>'三戸郡'!O38</f>
        <v>22813</v>
      </c>
      <c r="F38" s="12">
        <f t="shared" si="0"/>
        <v>51641</v>
      </c>
      <c r="G38" s="12">
        <f>SUM('県内10市'!K38:M38)</f>
        <v>120448</v>
      </c>
      <c r="H38" s="87">
        <f t="shared" si="1"/>
        <v>172089</v>
      </c>
      <c r="I38" s="11"/>
      <c r="J38" s="11"/>
      <c r="K38" s="11"/>
      <c r="L38" s="11"/>
      <c r="M38" s="11"/>
      <c r="N38" s="11"/>
      <c r="O38" s="74">
        <f>'青森管轄'!O38+'八戸管轄'!H38</f>
        <v>418709</v>
      </c>
    </row>
    <row r="39" spans="1:15" ht="21" customHeight="1">
      <c r="A39" s="108"/>
      <c r="B39" s="97"/>
      <c r="C39" s="10" t="s">
        <v>42</v>
      </c>
      <c r="D39" s="31">
        <f>SUM('上北郡'!F39:J39)</f>
        <v>130</v>
      </c>
      <c r="E39" s="12">
        <f>'三戸郡'!O39</f>
        <v>85</v>
      </c>
      <c r="F39" s="12">
        <f t="shared" si="0"/>
        <v>215</v>
      </c>
      <c r="G39" s="12">
        <f>SUM('県内10市'!K39:M39)</f>
        <v>711</v>
      </c>
      <c r="H39" s="87">
        <f t="shared" si="1"/>
        <v>926</v>
      </c>
      <c r="I39" s="11"/>
      <c r="J39" s="11"/>
      <c r="K39" s="11"/>
      <c r="L39" s="11"/>
      <c r="M39" s="11"/>
      <c r="N39" s="11"/>
      <c r="O39" s="74">
        <f>'青森管轄'!O39+'八戸管轄'!H39</f>
        <v>3062</v>
      </c>
    </row>
    <row r="40" spans="1:15" ht="21" customHeight="1" thickBot="1">
      <c r="A40" s="109"/>
      <c r="B40" s="100"/>
      <c r="C40" s="13" t="s">
        <v>43</v>
      </c>
      <c r="D40" s="86">
        <f>SUM('上北郡'!F40:J40)</f>
        <v>28958</v>
      </c>
      <c r="E40" s="34">
        <f>'三戸郡'!O40</f>
        <v>22898</v>
      </c>
      <c r="F40" s="70">
        <f t="shared" si="0"/>
        <v>51856</v>
      </c>
      <c r="G40" s="70">
        <f>SUM('県内10市'!K40:M40)</f>
        <v>121159</v>
      </c>
      <c r="H40" s="84">
        <f t="shared" si="1"/>
        <v>173015</v>
      </c>
      <c r="I40" s="18"/>
      <c r="J40" s="18"/>
      <c r="K40" s="18"/>
      <c r="L40" s="18"/>
      <c r="M40" s="18"/>
      <c r="N40" s="18"/>
      <c r="O40" s="75">
        <f>'青森管轄'!O40+'八戸管轄'!H40</f>
        <v>421771</v>
      </c>
    </row>
    <row r="41" spans="1:15" ht="21" customHeight="1">
      <c r="A41" s="125" t="s">
        <v>46</v>
      </c>
      <c r="B41" s="126"/>
      <c r="C41" s="7" t="s">
        <v>41</v>
      </c>
      <c r="D41" s="27">
        <f>SUM('上北郡'!F41:J41)</f>
        <v>1003</v>
      </c>
      <c r="E41" s="28">
        <f>'三戸郡'!O41</f>
        <v>752</v>
      </c>
      <c r="F41" s="34">
        <f t="shared" si="0"/>
        <v>1755</v>
      </c>
      <c r="G41" s="34">
        <f>SUM('県内10市'!K41:M41)</f>
        <v>4066</v>
      </c>
      <c r="H41" s="92">
        <f t="shared" si="1"/>
        <v>5821</v>
      </c>
      <c r="I41" s="91"/>
      <c r="J41" s="91"/>
      <c r="K41" s="91"/>
      <c r="L41" s="91"/>
      <c r="M41" s="91"/>
      <c r="N41" s="91"/>
      <c r="O41" s="73">
        <f>'青森管轄'!O41+'八戸管轄'!H41</f>
        <v>15504</v>
      </c>
    </row>
    <row r="42" spans="1:15" ht="21" customHeight="1">
      <c r="A42" s="127"/>
      <c r="B42" s="128"/>
      <c r="C42" s="10" t="s">
        <v>42</v>
      </c>
      <c r="D42" s="31">
        <f>SUM('上北郡'!F42:J42)</f>
        <v>293</v>
      </c>
      <c r="E42" s="12">
        <f>'三戸郡'!O42</f>
        <v>251</v>
      </c>
      <c r="F42" s="12">
        <f t="shared" si="0"/>
        <v>544</v>
      </c>
      <c r="G42" s="12">
        <f>SUM('県内10市'!K42:M42)</f>
        <v>1510</v>
      </c>
      <c r="H42" s="87">
        <f t="shared" si="1"/>
        <v>2054</v>
      </c>
      <c r="I42" s="33"/>
      <c r="J42" s="33"/>
      <c r="K42" s="33"/>
      <c r="L42" s="33"/>
      <c r="M42" s="33"/>
      <c r="N42" s="33"/>
      <c r="O42" s="74">
        <f>'青森管轄'!O42+'八戸管轄'!H42</f>
        <v>5041</v>
      </c>
    </row>
    <row r="43" spans="1:15" ht="21" customHeight="1" thickBot="1">
      <c r="A43" s="129"/>
      <c r="B43" s="130"/>
      <c r="C43" s="13" t="s">
        <v>43</v>
      </c>
      <c r="D43" s="86">
        <f>SUM('上北郡'!F43:J43)</f>
        <v>1296</v>
      </c>
      <c r="E43" s="34">
        <f>'三戸郡'!O43</f>
        <v>1003</v>
      </c>
      <c r="F43" s="70">
        <f t="shared" si="0"/>
        <v>2299</v>
      </c>
      <c r="G43" s="70">
        <f>SUM('県内10市'!K43:M43)</f>
        <v>5576</v>
      </c>
      <c r="H43" s="84">
        <f t="shared" si="1"/>
        <v>7875</v>
      </c>
      <c r="I43" s="93"/>
      <c r="J43" s="93"/>
      <c r="K43" s="93"/>
      <c r="L43" s="93"/>
      <c r="M43" s="93"/>
      <c r="N43" s="93"/>
      <c r="O43" s="75">
        <f>'青森管轄'!O43+'八戸管轄'!H43</f>
        <v>20545</v>
      </c>
    </row>
    <row r="44" spans="1:15" ht="21" customHeight="1">
      <c r="A44" s="125" t="s">
        <v>47</v>
      </c>
      <c r="B44" s="126"/>
      <c r="C44" s="7" t="s">
        <v>41</v>
      </c>
      <c r="D44" s="27">
        <f>SUM('上北郡'!F44:J44)</f>
        <v>678</v>
      </c>
      <c r="E44" s="28">
        <f>'三戸郡'!O44</f>
        <v>331</v>
      </c>
      <c r="F44" s="34">
        <f t="shared" si="0"/>
        <v>1009</v>
      </c>
      <c r="G44" s="34">
        <f>SUM('県内10市'!K44:M44)</f>
        <v>1490</v>
      </c>
      <c r="H44" s="92">
        <f t="shared" si="1"/>
        <v>2499</v>
      </c>
      <c r="I44" s="91"/>
      <c r="J44" s="91"/>
      <c r="K44" s="91"/>
      <c r="L44" s="91"/>
      <c r="M44" s="91"/>
      <c r="N44" s="91"/>
      <c r="O44" s="73">
        <f>'青森管轄'!O44+'八戸管轄'!H44</f>
        <v>7962</v>
      </c>
    </row>
    <row r="45" spans="1:15" ht="21" customHeight="1">
      <c r="A45" s="127"/>
      <c r="B45" s="128"/>
      <c r="C45" s="10" t="s">
        <v>42</v>
      </c>
      <c r="D45" s="31">
        <f>SUM('上北郡'!F45:J45)</f>
        <v>4</v>
      </c>
      <c r="E45" s="12">
        <f>'三戸郡'!O45</f>
        <v>0</v>
      </c>
      <c r="F45" s="12">
        <f t="shared" si="0"/>
        <v>4</v>
      </c>
      <c r="G45" s="12">
        <f>SUM('県内10市'!K45:M45)</f>
        <v>14</v>
      </c>
      <c r="H45" s="87">
        <f t="shared" si="1"/>
        <v>18</v>
      </c>
      <c r="I45" s="33"/>
      <c r="J45" s="33"/>
      <c r="K45" s="33"/>
      <c r="L45" s="33"/>
      <c r="M45" s="33"/>
      <c r="N45" s="33"/>
      <c r="O45" s="74">
        <f>'青森管轄'!O45+'八戸管轄'!H45</f>
        <v>30</v>
      </c>
    </row>
    <row r="46" spans="1:15" ht="21" customHeight="1" thickBot="1">
      <c r="A46" s="129"/>
      <c r="B46" s="130"/>
      <c r="C46" s="13" t="s">
        <v>43</v>
      </c>
      <c r="D46" s="86">
        <f>SUM('上北郡'!F46:J46)</f>
        <v>682</v>
      </c>
      <c r="E46" s="34">
        <f>'三戸郡'!O46</f>
        <v>331</v>
      </c>
      <c r="F46" s="34">
        <f t="shared" si="0"/>
        <v>1013</v>
      </c>
      <c r="G46" s="34">
        <f>SUM('県内10市'!K46:M46)</f>
        <v>1504</v>
      </c>
      <c r="H46" s="92">
        <f t="shared" si="1"/>
        <v>2517</v>
      </c>
      <c r="I46" s="93"/>
      <c r="J46" s="93"/>
      <c r="K46" s="93"/>
      <c r="L46" s="93"/>
      <c r="M46" s="93"/>
      <c r="N46" s="93"/>
      <c r="O46" s="75">
        <f>'青森管轄'!O46+'八戸管轄'!H46</f>
        <v>7992</v>
      </c>
    </row>
    <row r="47" spans="1:15" ht="21" customHeight="1" thickBot="1">
      <c r="A47" s="138" t="s">
        <v>48</v>
      </c>
      <c r="B47" s="139"/>
      <c r="C47" s="140"/>
      <c r="D47" s="27">
        <f>SUM('上北郡'!F47:J47)</f>
        <v>38758</v>
      </c>
      <c r="E47" s="28">
        <f>'三戸郡'!O47</f>
        <v>29754</v>
      </c>
      <c r="F47" s="16">
        <f t="shared" si="0"/>
        <v>68512</v>
      </c>
      <c r="G47" s="16">
        <f>SUM('県内10市'!K47:M47)</f>
        <v>151522</v>
      </c>
      <c r="H47" s="78">
        <f t="shared" si="1"/>
        <v>220034</v>
      </c>
      <c r="I47" s="38"/>
      <c r="J47" s="38"/>
      <c r="K47" s="38"/>
      <c r="L47" s="38"/>
      <c r="M47" s="38"/>
      <c r="N47" s="38"/>
      <c r="O47" s="73">
        <f>'青森管轄'!O47+'八戸管轄'!H47</f>
        <v>539992</v>
      </c>
    </row>
    <row r="48" spans="1:15" ht="21" customHeight="1" thickBot="1">
      <c r="A48" s="138" t="s">
        <v>27</v>
      </c>
      <c r="B48" s="139"/>
      <c r="C48" s="140"/>
      <c r="D48" s="27">
        <f>SUM('上北郡'!F48:J48)</f>
        <v>754</v>
      </c>
      <c r="E48" s="28">
        <f>'三戸郡'!O48</f>
        <v>553</v>
      </c>
      <c r="F48" s="16">
        <f t="shared" si="0"/>
        <v>1307</v>
      </c>
      <c r="G48" s="16">
        <f>SUM('県内10市'!K48:M48)</f>
        <v>3066</v>
      </c>
      <c r="H48" s="78">
        <f t="shared" si="1"/>
        <v>4373</v>
      </c>
      <c r="I48" s="38"/>
      <c r="J48" s="38"/>
      <c r="K48" s="38"/>
      <c r="L48" s="38"/>
      <c r="M48" s="38"/>
      <c r="N48" s="38"/>
      <c r="O48" s="73">
        <f>'青森管轄'!O48+'八戸管轄'!H48</f>
        <v>10510</v>
      </c>
    </row>
    <row r="49" spans="1:15" ht="21" customHeight="1" thickBot="1">
      <c r="A49" s="138" t="s">
        <v>49</v>
      </c>
      <c r="B49" s="139"/>
      <c r="C49" s="140"/>
      <c r="D49" s="27">
        <f>SUM('上北郡'!F49:J49)</f>
        <v>39512</v>
      </c>
      <c r="E49" s="28">
        <f>'三戸郡'!O49</f>
        <v>30307</v>
      </c>
      <c r="F49" s="16">
        <f t="shared" si="0"/>
        <v>69819</v>
      </c>
      <c r="G49" s="16">
        <f>SUM('県内10市'!K49:M49)</f>
        <v>154588</v>
      </c>
      <c r="H49" s="78">
        <f t="shared" si="1"/>
        <v>224407</v>
      </c>
      <c r="I49" s="38"/>
      <c r="J49" s="38"/>
      <c r="K49" s="38"/>
      <c r="L49" s="38"/>
      <c r="M49" s="38"/>
      <c r="N49" s="38"/>
      <c r="O49" s="73">
        <f>'青森管轄'!O49+'八戸管轄'!H49</f>
        <v>550502</v>
      </c>
    </row>
    <row r="50" spans="1:15" ht="21" customHeight="1">
      <c r="A50" s="151" t="s">
        <v>29</v>
      </c>
      <c r="B50" s="126" t="s">
        <v>50</v>
      </c>
      <c r="C50" s="7" t="s">
        <v>51</v>
      </c>
      <c r="D50" s="27">
        <f>SUM('上北郡'!F50:J50)</f>
        <v>16727</v>
      </c>
      <c r="E50" s="28">
        <f>'三戸郡'!O50</f>
        <v>16144</v>
      </c>
      <c r="F50" s="34">
        <f t="shared" si="0"/>
        <v>32871</v>
      </c>
      <c r="G50" s="34">
        <f>SUM('県内10市'!K50:M50)</f>
        <v>69536</v>
      </c>
      <c r="H50" s="92">
        <f t="shared" si="1"/>
        <v>102407</v>
      </c>
      <c r="I50" s="91"/>
      <c r="J50" s="91"/>
      <c r="K50" s="91"/>
      <c r="L50" s="91"/>
      <c r="M50" s="91"/>
      <c r="N50" s="91"/>
      <c r="O50" s="73">
        <f>'青森管轄'!O50+'八戸管轄'!H50</f>
        <v>282322</v>
      </c>
    </row>
    <row r="51" spans="1:15" ht="21" customHeight="1">
      <c r="A51" s="98"/>
      <c r="B51" s="128"/>
      <c r="C51" s="10" t="s">
        <v>52</v>
      </c>
      <c r="D51" s="31">
        <f>SUM('上北郡'!F51:J51)</f>
        <v>10903</v>
      </c>
      <c r="E51" s="12">
        <f>'三戸郡'!O51</f>
        <v>12955</v>
      </c>
      <c r="F51" s="12">
        <f t="shared" si="0"/>
        <v>23858</v>
      </c>
      <c r="G51" s="12">
        <f>SUM('県内10市'!K51:M51)</f>
        <v>28197</v>
      </c>
      <c r="H51" s="87">
        <f t="shared" si="1"/>
        <v>52055</v>
      </c>
      <c r="I51" s="33"/>
      <c r="J51" s="33"/>
      <c r="K51" s="33"/>
      <c r="L51" s="33"/>
      <c r="M51" s="33"/>
      <c r="N51" s="33"/>
      <c r="O51" s="74">
        <f>'青森管轄'!O51+'八戸管轄'!H51</f>
        <v>138986</v>
      </c>
    </row>
    <row r="52" spans="1:15" ht="21" customHeight="1">
      <c r="A52" s="98"/>
      <c r="B52" s="128"/>
      <c r="C52" s="10" t="s">
        <v>43</v>
      </c>
      <c r="D52" s="31">
        <f>SUM('上北郡'!F52:J52)</f>
        <v>27630</v>
      </c>
      <c r="E52" s="12">
        <f>'三戸郡'!O52</f>
        <v>29099</v>
      </c>
      <c r="F52" s="12">
        <f t="shared" si="0"/>
        <v>56729</v>
      </c>
      <c r="G52" s="12">
        <f>SUM('県内10市'!K52:M52)</f>
        <v>97733</v>
      </c>
      <c r="H52" s="87">
        <f t="shared" si="1"/>
        <v>154462</v>
      </c>
      <c r="I52" s="33"/>
      <c r="J52" s="33"/>
      <c r="K52" s="33"/>
      <c r="L52" s="33"/>
      <c r="M52" s="33"/>
      <c r="N52" s="33"/>
      <c r="O52" s="74">
        <f>'青森管轄'!O52+'八戸管轄'!H52</f>
        <v>421308</v>
      </c>
    </row>
    <row r="53" spans="1:15" ht="21" customHeight="1">
      <c r="A53" s="98"/>
      <c r="B53" s="134" t="s">
        <v>33</v>
      </c>
      <c r="C53" s="135"/>
      <c r="D53" s="31">
        <f>SUM('上北郡'!F53:J53)</f>
        <v>149</v>
      </c>
      <c r="E53" s="12">
        <f>'三戸郡'!O53</f>
        <v>120</v>
      </c>
      <c r="F53" s="12">
        <f t="shared" si="0"/>
        <v>269</v>
      </c>
      <c r="G53" s="12">
        <f>SUM('県内10市'!K53:M53)</f>
        <v>433</v>
      </c>
      <c r="H53" s="87">
        <f t="shared" si="1"/>
        <v>702</v>
      </c>
      <c r="I53" s="33"/>
      <c r="J53" s="33"/>
      <c r="K53" s="33"/>
      <c r="L53" s="33"/>
      <c r="M53" s="33"/>
      <c r="N53" s="33"/>
      <c r="O53" s="74">
        <f>'青森管轄'!O53+'八戸管轄'!H53</f>
        <v>2064</v>
      </c>
    </row>
    <row r="54" spans="1:15" ht="21" customHeight="1" thickBot="1">
      <c r="A54" s="99"/>
      <c r="B54" s="149" t="s">
        <v>34</v>
      </c>
      <c r="C54" s="150"/>
      <c r="D54" s="86">
        <f>SUM('上北郡'!F54:J54)</f>
        <v>842</v>
      </c>
      <c r="E54" s="34">
        <f>'三戸郡'!O54</f>
        <v>767</v>
      </c>
      <c r="F54" s="34">
        <f t="shared" si="0"/>
        <v>1609</v>
      </c>
      <c r="G54" s="34">
        <f>SUM('県内10市'!K54:M54)</f>
        <v>3724</v>
      </c>
      <c r="H54" s="92">
        <f t="shared" si="1"/>
        <v>5333</v>
      </c>
      <c r="I54" s="93"/>
      <c r="J54" s="93"/>
      <c r="K54" s="93"/>
      <c r="L54" s="93"/>
      <c r="M54" s="93"/>
      <c r="N54" s="93"/>
      <c r="O54" s="75">
        <f>'青森管轄'!O54+'八戸管轄'!H54</f>
        <v>14250</v>
      </c>
    </row>
    <row r="55" spans="1:15" ht="21" customHeight="1" thickBot="1">
      <c r="A55" s="143" t="s">
        <v>54</v>
      </c>
      <c r="B55" s="144"/>
      <c r="C55" s="145"/>
      <c r="D55" s="27">
        <f>SUM('上北郡'!F55:J55)</f>
        <v>28621</v>
      </c>
      <c r="E55" s="28">
        <f>'三戸郡'!O55</f>
        <v>29986</v>
      </c>
      <c r="F55" s="16">
        <f t="shared" si="0"/>
        <v>58607</v>
      </c>
      <c r="G55" s="16">
        <f>SUM('県内10市'!K55:M55)</f>
        <v>101890</v>
      </c>
      <c r="H55" s="78">
        <f t="shared" si="1"/>
        <v>160497</v>
      </c>
      <c r="I55" s="38"/>
      <c r="J55" s="38"/>
      <c r="K55" s="38"/>
      <c r="L55" s="38"/>
      <c r="M55" s="38"/>
      <c r="N55" s="38"/>
      <c r="O55" s="73">
        <f>'青森管轄'!O55+'八戸管轄'!H55</f>
        <v>437622</v>
      </c>
    </row>
    <row r="56" spans="1:15" ht="23.25" customHeight="1" thickBot="1">
      <c r="A56" s="146" t="s">
        <v>35</v>
      </c>
      <c r="B56" s="147"/>
      <c r="C56" s="148"/>
      <c r="D56" s="77">
        <f>SUM('上北郡'!F56:J56)</f>
        <v>68133</v>
      </c>
      <c r="E56" s="78">
        <f>'三戸郡'!O56</f>
        <v>60293</v>
      </c>
      <c r="F56" s="78">
        <f t="shared" si="0"/>
        <v>128426</v>
      </c>
      <c r="G56" s="78">
        <f>SUM('県内10市'!K56:M56)</f>
        <v>256478</v>
      </c>
      <c r="H56" s="78">
        <f t="shared" si="1"/>
        <v>384904</v>
      </c>
      <c r="I56" s="83"/>
      <c r="J56" s="83"/>
      <c r="K56" s="83"/>
      <c r="L56" s="83"/>
      <c r="M56" s="83"/>
      <c r="N56" s="83"/>
      <c r="O56" s="76">
        <f>'青森管轄'!O56+'八戸管轄'!H56</f>
        <v>988124</v>
      </c>
    </row>
    <row r="59" spans="1:15" ht="13.5">
      <c r="A59" s="132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1:15" ht="13.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</sheetData>
  <sheetProtection/>
  <mergeCells count="41">
    <mergeCell ref="L7:L10"/>
    <mergeCell ref="G7:G10"/>
    <mergeCell ref="A7:C7"/>
    <mergeCell ref="E7:E10"/>
    <mergeCell ref="F7:F10"/>
    <mergeCell ref="O7:O10"/>
    <mergeCell ref="K7:K10"/>
    <mergeCell ref="N7:N10"/>
    <mergeCell ref="M7:M10"/>
    <mergeCell ref="H7:H10"/>
    <mergeCell ref="I7:I10"/>
    <mergeCell ref="J7:J10"/>
    <mergeCell ref="D7:D10"/>
    <mergeCell ref="C8:C10"/>
    <mergeCell ref="B26:B28"/>
    <mergeCell ref="B14:B16"/>
    <mergeCell ref="A59:O60"/>
    <mergeCell ref="B17:B19"/>
    <mergeCell ref="A49:C49"/>
    <mergeCell ref="B53:C53"/>
    <mergeCell ref="B54:C54"/>
    <mergeCell ref="B50:B52"/>
    <mergeCell ref="A32:A40"/>
    <mergeCell ref="A44:B46"/>
    <mergeCell ref="B35:B37"/>
    <mergeCell ref="B29:B31"/>
    <mergeCell ref="A8:A10"/>
    <mergeCell ref="B11:B13"/>
    <mergeCell ref="B20:B22"/>
    <mergeCell ref="A11:A22"/>
    <mergeCell ref="B8:B10"/>
    <mergeCell ref="A23:A31"/>
    <mergeCell ref="A47:C47"/>
    <mergeCell ref="A50:A54"/>
    <mergeCell ref="A48:C48"/>
    <mergeCell ref="A55:C55"/>
    <mergeCell ref="A56:C56"/>
    <mergeCell ref="B23:B25"/>
    <mergeCell ref="A41:B43"/>
    <mergeCell ref="B38:B40"/>
    <mergeCell ref="B32:B34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7" ht="15" customHeight="1">
      <c r="A4" s="22"/>
      <c r="B4" s="22"/>
      <c r="C4" s="22"/>
      <c r="D4" s="22"/>
      <c r="E4" s="22"/>
      <c r="F4" s="23"/>
      <c r="G4" s="1" t="s">
        <v>36</v>
      </c>
    </row>
    <row r="5" spans="1:15" ht="15" customHeight="1">
      <c r="A5" s="6"/>
      <c r="B5" s="49" t="s">
        <v>135</v>
      </c>
      <c r="C5" s="50"/>
      <c r="D5" s="51"/>
      <c r="E5" s="52"/>
      <c r="M5" s="53"/>
      <c r="N5" s="53"/>
      <c r="O5" s="24"/>
    </row>
    <row r="6" spans="13:15" ht="15" customHeight="1" thickBot="1">
      <c r="M6" s="25"/>
      <c r="N6" s="25"/>
      <c r="O6" s="25"/>
    </row>
    <row r="7" spans="1:15" ht="48" customHeight="1">
      <c r="A7" s="104" t="s">
        <v>136</v>
      </c>
      <c r="B7" s="105"/>
      <c r="C7" s="106"/>
      <c r="D7" s="156" t="s">
        <v>137</v>
      </c>
      <c r="E7" s="159" t="s">
        <v>0</v>
      </c>
      <c r="F7" s="117" t="s">
        <v>62</v>
      </c>
      <c r="G7" s="117" t="s">
        <v>63</v>
      </c>
      <c r="H7" s="117"/>
      <c r="I7" s="117"/>
      <c r="J7" s="117"/>
      <c r="K7" s="117"/>
      <c r="L7" s="117"/>
      <c r="M7" s="117"/>
      <c r="N7" s="164"/>
      <c r="O7" s="161" t="s">
        <v>18</v>
      </c>
    </row>
    <row r="8" spans="1:15" ht="13.5">
      <c r="A8" s="98" t="s">
        <v>37</v>
      </c>
      <c r="B8" s="97" t="s">
        <v>38</v>
      </c>
      <c r="C8" s="120" t="s">
        <v>39</v>
      </c>
      <c r="D8" s="157"/>
      <c r="E8" s="160"/>
      <c r="F8" s="152"/>
      <c r="G8" s="152"/>
      <c r="H8" s="152"/>
      <c r="I8" s="154"/>
      <c r="J8" s="154"/>
      <c r="K8" s="152"/>
      <c r="L8" s="152"/>
      <c r="M8" s="152"/>
      <c r="N8" s="165"/>
      <c r="O8" s="162"/>
    </row>
    <row r="9" spans="1:15" ht="13.5">
      <c r="A9" s="98"/>
      <c r="B9" s="97"/>
      <c r="C9" s="120"/>
      <c r="D9" s="157"/>
      <c r="E9" s="160"/>
      <c r="F9" s="152"/>
      <c r="G9" s="152"/>
      <c r="H9" s="152"/>
      <c r="I9" s="154"/>
      <c r="J9" s="154"/>
      <c r="K9" s="152"/>
      <c r="L9" s="152"/>
      <c r="M9" s="152"/>
      <c r="N9" s="165"/>
      <c r="O9" s="162"/>
    </row>
    <row r="10" spans="1:15" ht="18.75" customHeight="1" thickBot="1">
      <c r="A10" s="99"/>
      <c r="B10" s="100"/>
      <c r="C10" s="121"/>
      <c r="D10" s="158"/>
      <c r="E10" s="178"/>
      <c r="F10" s="153"/>
      <c r="G10" s="153"/>
      <c r="H10" s="153"/>
      <c r="I10" s="155"/>
      <c r="J10" s="155"/>
      <c r="K10" s="153"/>
      <c r="L10" s="153"/>
      <c r="M10" s="153"/>
      <c r="N10" s="166"/>
      <c r="O10" s="163"/>
    </row>
    <row r="11" spans="1:15" ht="21" customHeight="1">
      <c r="A11" s="107" t="s">
        <v>14</v>
      </c>
      <c r="B11" s="96" t="s">
        <v>40</v>
      </c>
      <c r="C11" s="7" t="s">
        <v>41</v>
      </c>
      <c r="D11" s="8">
        <v>229</v>
      </c>
      <c r="E11" s="9">
        <v>165</v>
      </c>
      <c r="F11" s="9">
        <v>66</v>
      </c>
      <c r="G11" s="9">
        <v>72</v>
      </c>
      <c r="H11" s="9"/>
      <c r="I11" s="9"/>
      <c r="J11" s="9"/>
      <c r="K11" s="9"/>
      <c r="L11" s="9"/>
      <c r="M11" s="9"/>
      <c r="N11" s="37"/>
      <c r="O11" s="73">
        <f aca="true" t="shared" si="0" ref="O11:O56">SUM(D11:N11)</f>
        <v>532</v>
      </c>
    </row>
    <row r="12" spans="1:15" ht="21" customHeight="1">
      <c r="A12" s="108"/>
      <c r="B12" s="97"/>
      <c r="C12" s="10" t="s">
        <v>42</v>
      </c>
      <c r="D12" s="11">
        <v>14</v>
      </c>
      <c r="E12" s="12">
        <v>20</v>
      </c>
      <c r="F12" s="12">
        <v>7</v>
      </c>
      <c r="G12" s="12"/>
      <c r="H12" s="12"/>
      <c r="I12" s="12"/>
      <c r="J12" s="12"/>
      <c r="K12" s="12"/>
      <c r="L12" s="12"/>
      <c r="M12" s="12"/>
      <c r="N12" s="32"/>
      <c r="O12" s="74">
        <f t="shared" si="0"/>
        <v>41</v>
      </c>
    </row>
    <row r="13" spans="1:15" ht="21" customHeight="1">
      <c r="A13" s="108"/>
      <c r="B13" s="97"/>
      <c r="C13" s="10" t="s">
        <v>43</v>
      </c>
      <c r="D13" s="11">
        <f>SUM(D11:D12)</f>
        <v>243</v>
      </c>
      <c r="E13" s="12">
        <f>SUM(E11:E12)</f>
        <v>185</v>
      </c>
      <c r="F13" s="12">
        <f>SUM(F11:F12)</f>
        <v>73</v>
      </c>
      <c r="G13" s="12">
        <f>SUM(G11:G12)</f>
        <v>72</v>
      </c>
      <c r="H13" s="12"/>
      <c r="I13" s="12"/>
      <c r="J13" s="12"/>
      <c r="K13" s="12"/>
      <c r="L13" s="12"/>
      <c r="M13" s="12"/>
      <c r="N13" s="32"/>
      <c r="O13" s="74">
        <f t="shared" si="0"/>
        <v>573</v>
      </c>
    </row>
    <row r="14" spans="1:15" ht="21" customHeight="1">
      <c r="A14" s="108"/>
      <c r="B14" s="97" t="s">
        <v>44</v>
      </c>
      <c r="C14" s="10" t="s">
        <v>41</v>
      </c>
      <c r="D14" s="11">
        <v>606</v>
      </c>
      <c r="E14" s="12">
        <v>245</v>
      </c>
      <c r="F14" s="12">
        <v>105</v>
      </c>
      <c r="G14" s="12">
        <v>165</v>
      </c>
      <c r="H14" s="12"/>
      <c r="I14" s="12"/>
      <c r="J14" s="12"/>
      <c r="K14" s="12"/>
      <c r="L14" s="12"/>
      <c r="M14" s="12"/>
      <c r="N14" s="32"/>
      <c r="O14" s="75">
        <f t="shared" si="0"/>
        <v>1121</v>
      </c>
    </row>
    <row r="15" spans="1:15" ht="21" customHeight="1">
      <c r="A15" s="108"/>
      <c r="B15" s="97"/>
      <c r="C15" s="10" t="s">
        <v>42</v>
      </c>
      <c r="D15" s="11">
        <v>3</v>
      </c>
      <c r="E15" s="12">
        <v>2</v>
      </c>
      <c r="F15" s="12">
        <v>3</v>
      </c>
      <c r="G15" s="12"/>
      <c r="H15" s="12"/>
      <c r="I15" s="12"/>
      <c r="J15" s="12"/>
      <c r="K15" s="12"/>
      <c r="L15" s="12"/>
      <c r="M15" s="12"/>
      <c r="N15" s="32"/>
      <c r="O15" s="74">
        <f t="shared" si="0"/>
        <v>8</v>
      </c>
    </row>
    <row r="16" spans="1:15" ht="21" customHeight="1">
      <c r="A16" s="108"/>
      <c r="B16" s="97"/>
      <c r="C16" s="10" t="s">
        <v>43</v>
      </c>
      <c r="D16" s="11">
        <f>SUM(D14:D15)</f>
        <v>609</v>
      </c>
      <c r="E16" s="12">
        <f>SUM(E14:E15)</f>
        <v>247</v>
      </c>
      <c r="F16" s="12">
        <f>SUM(F14:F15)</f>
        <v>108</v>
      </c>
      <c r="G16" s="12">
        <f>SUM(G14:G15)</f>
        <v>165</v>
      </c>
      <c r="H16" s="12"/>
      <c r="I16" s="12"/>
      <c r="J16" s="12"/>
      <c r="K16" s="12"/>
      <c r="L16" s="12"/>
      <c r="M16" s="12"/>
      <c r="N16" s="32"/>
      <c r="O16" s="75">
        <f t="shared" si="0"/>
        <v>1129</v>
      </c>
    </row>
    <row r="17" spans="1:15" ht="21" customHeight="1">
      <c r="A17" s="108"/>
      <c r="B17" s="97" t="s">
        <v>45</v>
      </c>
      <c r="C17" s="10" t="s">
        <v>41</v>
      </c>
      <c r="D17" s="11"/>
      <c r="E17" s="12">
        <v>4</v>
      </c>
      <c r="F17" s="12">
        <v>2</v>
      </c>
      <c r="G17" s="12"/>
      <c r="H17" s="12"/>
      <c r="I17" s="12"/>
      <c r="J17" s="12"/>
      <c r="K17" s="12"/>
      <c r="L17" s="12"/>
      <c r="M17" s="12"/>
      <c r="N17" s="32"/>
      <c r="O17" s="74">
        <f t="shared" si="0"/>
        <v>6</v>
      </c>
    </row>
    <row r="18" spans="1:15" ht="21" customHeight="1">
      <c r="A18" s="108"/>
      <c r="B18" s="97"/>
      <c r="C18" s="10" t="s">
        <v>42</v>
      </c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32"/>
      <c r="O18" s="75">
        <f t="shared" si="0"/>
        <v>0</v>
      </c>
    </row>
    <row r="19" spans="1:15" ht="21" customHeight="1">
      <c r="A19" s="108"/>
      <c r="B19" s="97"/>
      <c r="C19" s="10" t="s">
        <v>43</v>
      </c>
      <c r="D19" s="11">
        <f>SUM(D17:D18)</f>
        <v>0</v>
      </c>
      <c r="E19" s="11">
        <f>SUM(E17:E18)</f>
        <v>4</v>
      </c>
      <c r="F19" s="11">
        <f>SUM(F17:F18)</f>
        <v>2</v>
      </c>
      <c r="G19" s="11">
        <f>SUM(G17:G18)</f>
        <v>0</v>
      </c>
      <c r="H19" s="11"/>
      <c r="I19" s="11"/>
      <c r="J19" s="11"/>
      <c r="K19" s="11"/>
      <c r="L19" s="11"/>
      <c r="M19" s="11"/>
      <c r="N19" s="54"/>
      <c r="O19" s="74">
        <f t="shared" si="0"/>
        <v>6</v>
      </c>
    </row>
    <row r="20" spans="1:15" ht="21" customHeight="1">
      <c r="A20" s="108"/>
      <c r="B20" s="97" t="s">
        <v>21</v>
      </c>
      <c r="C20" s="10" t="s">
        <v>41</v>
      </c>
      <c r="D20" s="11">
        <f>D11+D14+D17</f>
        <v>835</v>
      </c>
      <c r="E20" s="11">
        <f aca="true" t="shared" si="1" ref="E20:G21">E11+E14+E17</f>
        <v>414</v>
      </c>
      <c r="F20" s="11">
        <f t="shared" si="1"/>
        <v>173</v>
      </c>
      <c r="G20" s="11">
        <f t="shared" si="1"/>
        <v>237</v>
      </c>
      <c r="H20" s="11"/>
      <c r="I20" s="11"/>
      <c r="J20" s="11"/>
      <c r="K20" s="11"/>
      <c r="L20" s="11"/>
      <c r="M20" s="11"/>
      <c r="N20" s="54"/>
      <c r="O20" s="75">
        <f t="shared" si="0"/>
        <v>1659</v>
      </c>
    </row>
    <row r="21" spans="1:15" ht="21" customHeight="1">
      <c r="A21" s="108"/>
      <c r="B21" s="97"/>
      <c r="C21" s="10" t="s">
        <v>42</v>
      </c>
      <c r="D21" s="11">
        <f>D12+D15+D18</f>
        <v>17</v>
      </c>
      <c r="E21" s="11">
        <f t="shared" si="1"/>
        <v>22</v>
      </c>
      <c r="F21" s="11">
        <f t="shared" si="1"/>
        <v>10</v>
      </c>
      <c r="G21" s="11">
        <f t="shared" si="1"/>
        <v>0</v>
      </c>
      <c r="H21" s="11"/>
      <c r="I21" s="11"/>
      <c r="J21" s="11"/>
      <c r="K21" s="11"/>
      <c r="L21" s="11"/>
      <c r="M21" s="11"/>
      <c r="N21" s="54"/>
      <c r="O21" s="74">
        <f t="shared" si="0"/>
        <v>49</v>
      </c>
    </row>
    <row r="22" spans="1:15" ht="21" customHeight="1" thickBot="1">
      <c r="A22" s="109"/>
      <c r="B22" s="100"/>
      <c r="C22" s="13" t="s">
        <v>43</v>
      </c>
      <c r="D22" s="14">
        <f>SUM(D20:D21)</f>
        <v>852</v>
      </c>
      <c r="E22" s="44">
        <f>SUM(E20:E21)</f>
        <v>436</v>
      </c>
      <c r="F22" s="44">
        <f>SUM(F20:F21)</f>
        <v>183</v>
      </c>
      <c r="G22" s="44">
        <f>SUM(G20:G21)</f>
        <v>237</v>
      </c>
      <c r="H22" s="44"/>
      <c r="I22" s="44"/>
      <c r="J22" s="44"/>
      <c r="K22" s="44"/>
      <c r="L22" s="44"/>
      <c r="M22" s="44"/>
      <c r="N22" s="55"/>
      <c r="O22" s="75">
        <f t="shared" si="0"/>
        <v>1708</v>
      </c>
    </row>
    <row r="23" spans="1:15" ht="21" customHeight="1">
      <c r="A23" s="107" t="s">
        <v>22</v>
      </c>
      <c r="B23" s="96" t="s">
        <v>40</v>
      </c>
      <c r="C23" s="7" t="s">
        <v>41</v>
      </c>
      <c r="D23" s="8">
        <v>2</v>
      </c>
      <c r="E23" s="9">
        <v>17</v>
      </c>
      <c r="F23" s="9">
        <v>4</v>
      </c>
      <c r="G23" s="9">
        <v>5</v>
      </c>
      <c r="H23" s="9"/>
      <c r="I23" s="9"/>
      <c r="J23" s="9"/>
      <c r="K23" s="9"/>
      <c r="L23" s="9"/>
      <c r="M23" s="9"/>
      <c r="N23" s="37"/>
      <c r="O23" s="73">
        <f t="shared" si="0"/>
        <v>28</v>
      </c>
    </row>
    <row r="24" spans="1:15" ht="21" customHeight="1">
      <c r="A24" s="108"/>
      <c r="B24" s="97"/>
      <c r="C24" s="10" t="s">
        <v>42</v>
      </c>
      <c r="D24" s="11">
        <v>10</v>
      </c>
      <c r="E24" s="12"/>
      <c r="F24" s="12"/>
      <c r="G24" s="12"/>
      <c r="H24" s="12"/>
      <c r="I24" s="12"/>
      <c r="J24" s="12"/>
      <c r="K24" s="12"/>
      <c r="L24" s="12"/>
      <c r="M24" s="12"/>
      <c r="N24" s="32"/>
      <c r="O24" s="74">
        <f t="shared" si="0"/>
        <v>10</v>
      </c>
    </row>
    <row r="25" spans="1:15" ht="21" customHeight="1">
      <c r="A25" s="108"/>
      <c r="B25" s="97"/>
      <c r="C25" s="10" t="s">
        <v>43</v>
      </c>
      <c r="D25" s="11">
        <f>SUM(D23:D24)</f>
        <v>12</v>
      </c>
      <c r="E25" s="12">
        <f>SUM(E23:E24)</f>
        <v>17</v>
      </c>
      <c r="F25" s="12">
        <f>SUM(F23:F24)</f>
        <v>4</v>
      </c>
      <c r="G25" s="12">
        <f>SUM(G23:G24)</f>
        <v>5</v>
      </c>
      <c r="H25" s="12"/>
      <c r="I25" s="12"/>
      <c r="J25" s="12"/>
      <c r="K25" s="12"/>
      <c r="L25" s="12"/>
      <c r="M25" s="12"/>
      <c r="N25" s="32"/>
      <c r="O25" s="75">
        <f t="shared" si="0"/>
        <v>38</v>
      </c>
    </row>
    <row r="26" spans="1:15" ht="21" customHeight="1">
      <c r="A26" s="108"/>
      <c r="B26" s="97" t="s">
        <v>44</v>
      </c>
      <c r="C26" s="10" t="s">
        <v>41</v>
      </c>
      <c r="D26" s="11">
        <v>29</v>
      </c>
      <c r="E26" s="12">
        <v>17</v>
      </c>
      <c r="F26" s="12">
        <v>6</v>
      </c>
      <c r="G26" s="12">
        <v>6</v>
      </c>
      <c r="H26" s="12"/>
      <c r="I26" s="12"/>
      <c r="J26" s="12"/>
      <c r="K26" s="12"/>
      <c r="L26" s="12"/>
      <c r="M26" s="12"/>
      <c r="N26" s="32"/>
      <c r="O26" s="74">
        <f t="shared" si="0"/>
        <v>58</v>
      </c>
    </row>
    <row r="27" spans="1:15" ht="21" customHeight="1">
      <c r="A27" s="108"/>
      <c r="B27" s="97"/>
      <c r="C27" s="10" t="s">
        <v>42</v>
      </c>
      <c r="D27" s="11">
        <v>4</v>
      </c>
      <c r="E27" s="12"/>
      <c r="F27" s="12"/>
      <c r="G27" s="12"/>
      <c r="H27" s="12"/>
      <c r="I27" s="12"/>
      <c r="J27" s="12"/>
      <c r="K27" s="12"/>
      <c r="L27" s="12"/>
      <c r="M27" s="12"/>
      <c r="N27" s="32"/>
      <c r="O27" s="75">
        <f t="shared" si="0"/>
        <v>4</v>
      </c>
    </row>
    <row r="28" spans="1:15" ht="21" customHeight="1">
      <c r="A28" s="108"/>
      <c r="B28" s="97"/>
      <c r="C28" s="10" t="s">
        <v>43</v>
      </c>
      <c r="D28" s="11">
        <f>SUM(D26:D27)</f>
        <v>33</v>
      </c>
      <c r="E28" s="12">
        <f>SUM(E26:E27)</f>
        <v>17</v>
      </c>
      <c r="F28" s="12">
        <f>SUM(F26:F27)</f>
        <v>6</v>
      </c>
      <c r="G28" s="12">
        <f>SUM(G26:G27)</f>
        <v>6</v>
      </c>
      <c r="H28" s="12"/>
      <c r="I28" s="12"/>
      <c r="J28" s="12"/>
      <c r="K28" s="12"/>
      <c r="L28" s="12"/>
      <c r="M28" s="12"/>
      <c r="N28" s="32"/>
      <c r="O28" s="74">
        <f t="shared" si="0"/>
        <v>62</v>
      </c>
    </row>
    <row r="29" spans="1:15" ht="21" customHeight="1">
      <c r="A29" s="108"/>
      <c r="B29" s="97" t="s">
        <v>21</v>
      </c>
      <c r="C29" s="10" t="s">
        <v>41</v>
      </c>
      <c r="D29" s="11">
        <f aca="true" t="shared" si="2" ref="D29:G31">D23+D26</f>
        <v>31</v>
      </c>
      <c r="E29" s="11">
        <f t="shared" si="2"/>
        <v>34</v>
      </c>
      <c r="F29" s="11">
        <f t="shared" si="2"/>
        <v>10</v>
      </c>
      <c r="G29" s="11">
        <v>11</v>
      </c>
      <c r="H29" s="11"/>
      <c r="I29" s="11"/>
      <c r="J29" s="11"/>
      <c r="K29" s="11"/>
      <c r="L29" s="11"/>
      <c r="M29" s="11"/>
      <c r="N29" s="54"/>
      <c r="O29" s="75">
        <f t="shared" si="0"/>
        <v>86</v>
      </c>
    </row>
    <row r="30" spans="1:15" ht="21" customHeight="1">
      <c r="A30" s="108"/>
      <c r="B30" s="97"/>
      <c r="C30" s="10" t="s">
        <v>42</v>
      </c>
      <c r="D30" s="11">
        <f t="shared" si="2"/>
        <v>14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/>
      <c r="I30" s="11"/>
      <c r="J30" s="11"/>
      <c r="K30" s="11"/>
      <c r="L30" s="11"/>
      <c r="M30" s="11"/>
      <c r="N30" s="54"/>
      <c r="O30" s="74">
        <f t="shared" si="0"/>
        <v>14</v>
      </c>
    </row>
    <row r="31" spans="1:15" ht="21" customHeight="1" thickBot="1">
      <c r="A31" s="109"/>
      <c r="B31" s="100"/>
      <c r="C31" s="13" t="s">
        <v>43</v>
      </c>
      <c r="D31" s="11">
        <f t="shared" si="2"/>
        <v>45</v>
      </c>
      <c r="E31" s="11">
        <f t="shared" si="2"/>
        <v>34</v>
      </c>
      <c r="F31" s="11">
        <f t="shared" si="2"/>
        <v>10</v>
      </c>
      <c r="G31" s="11">
        <f t="shared" si="2"/>
        <v>11</v>
      </c>
      <c r="H31" s="11"/>
      <c r="I31" s="11"/>
      <c r="J31" s="11"/>
      <c r="K31" s="11"/>
      <c r="L31" s="11"/>
      <c r="M31" s="11"/>
      <c r="N31" s="54"/>
      <c r="O31" s="75">
        <f t="shared" si="0"/>
        <v>100</v>
      </c>
    </row>
    <row r="32" spans="1:15" ht="21" customHeight="1">
      <c r="A32" s="107" t="s">
        <v>23</v>
      </c>
      <c r="B32" s="96" t="s">
        <v>40</v>
      </c>
      <c r="C32" s="7" t="s">
        <v>41</v>
      </c>
      <c r="D32" s="8">
        <v>1328</v>
      </c>
      <c r="E32" s="9">
        <v>705</v>
      </c>
      <c r="F32" s="9">
        <v>266</v>
      </c>
      <c r="G32" s="9">
        <v>318</v>
      </c>
      <c r="H32" s="9"/>
      <c r="I32" s="9"/>
      <c r="J32" s="9"/>
      <c r="K32" s="9"/>
      <c r="L32" s="9"/>
      <c r="M32" s="9"/>
      <c r="N32" s="37"/>
      <c r="O32" s="73">
        <f t="shared" si="0"/>
        <v>2617</v>
      </c>
    </row>
    <row r="33" spans="1:15" ht="21" customHeight="1">
      <c r="A33" s="108"/>
      <c r="B33" s="97"/>
      <c r="C33" s="10" t="s">
        <v>42</v>
      </c>
      <c r="D33" s="11"/>
      <c r="E33" s="12">
        <v>4</v>
      </c>
      <c r="F33" s="12">
        <v>1</v>
      </c>
      <c r="G33" s="12"/>
      <c r="H33" s="12"/>
      <c r="I33" s="12"/>
      <c r="J33" s="12"/>
      <c r="K33" s="12"/>
      <c r="L33" s="12"/>
      <c r="M33" s="12"/>
      <c r="N33" s="32"/>
      <c r="O33" s="74">
        <f t="shared" si="0"/>
        <v>5</v>
      </c>
    </row>
    <row r="34" spans="1:15" ht="21" customHeight="1">
      <c r="A34" s="108"/>
      <c r="B34" s="97"/>
      <c r="C34" s="10" t="s">
        <v>43</v>
      </c>
      <c r="D34" s="11">
        <f>SUM(D32:D33)</f>
        <v>1328</v>
      </c>
      <c r="E34" s="12">
        <f>SUM(E32:E33)</f>
        <v>709</v>
      </c>
      <c r="F34" s="12">
        <f>SUM(F32:F33)</f>
        <v>267</v>
      </c>
      <c r="G34" s="12">
        <f>SUM(G32:G33)</f>
        <v>318</v>
      </c>
      <c r="H34" s="12"/>
      <c r="I34" s="12"/>
      <c r="J34" s="12"/>
      <c r="K34" s="12"/>
      <c r="L34" s="12"/>
      <c r="M34" s="12"/>
      <c r="N34" s="32"/>
      <c r="O34" s="75">
        <f t="shared" si="0"/>
        <v>2622</v>
      </c>
    </row>
    <row r="35" spans="1:15" ht="21" customHeight="1">
      <c r="A35" s="108"/>
      <c r="B35" s="97" t="s">
        <v>44</v>
      </c>
      <c r="C35" s="10" t="s">
        <v>41</v>
      </c>
      <c r="D35" s="11">
        <v>2124</v>
      </c>
      <c r="E35" s="12">
        <v>1141</v>
      </c>
      <c r="F35" s="12">
        <v>474</v>
      </c>
      <c r="G35" s="12">
        <v>518</v>
      </c>
      <c r="H35" s="12"/>
      <c r="I35" s="12"/>
      <c r="J35" s="12"/>
      <c r="K35" s="12"/>
      <c r="L35" s="12"/>
      <c r="M35" s="12"/>
      <c r="N35" s="32"/>
      <c r="O35" s="74">
        <f t="shared" si="0"/>
        <v>4257</v>
      </c>
    </row>
    <row r="36" spans="1:15" ht="21" customHeight="1">
      <c r="A36" s="108"/>
      <c r="B36" s="97"/>
      <c r="C36" s="10" t="s">
        <v>42</v>
      </c>
      <c r="D36" s="11">
        <v>12</v>
      </c>
      <c r="E36" s="12">
        <v>5</v>
      </c>
      <c r="F36" s="12">
        <v>2</v>
      </c>
      <c r="G36" s="12">
        <v>2</v>
      </c>
      <c r="H36" s="12"/>
      <c r="I36" s="12"/>
      <c r="J36" s="12"/>
      <c r="K36" s="12"/>
      <c r="L36" s="12"/>
      <c r="M36" s="12"/>
      <c r="N36" s="32"/>
      <c r="O36" s="75">
        <f t="shared" si="0"/>
        <v>21</v>
      </c>
    </row>
    <row r="37" spans="1:15" ht="21" customHeight="1">
      <c r="A37" s="108"/>
      <c r="B37" s="97"/>
      <c r="C37" s="10" t="s">
        <v>43</v>
      </c>
      <c r="D37" s="11">
        <f>SUM(D35:D36)</f>
        <v>2136</v>
      </c>
      <c r="E37" s="12">
        <f>SUM(E35:E36)</f>
        <v>1146</v>
      </c>
      <c r="F37" s="12">
        <f>SUM(F35:F36)</f>
        <v>476</v>
      </c>
      <c r="G37" s="12">
        <f>SUM(G35:G36)</f>
        <v>520</v>
      </c>
      <c r="H37" s="12"/>
      <c r="I37" s="12"/>
      <c r="J37" s="12"/>
      <c r="K37" s="12"/>
      <c r="L37" s="12"/>
      <c r="M37" s="12"/>
      <c r="N37" s="32"/>
      <c r="O37" s="74">
        <f t="shared" si="0"/>
        <v>4278</v>
      </c>
    </row>
    <row r="38" spans="1:15" ht="21" customHeight="1">
      <c r="A38" s="108"/>
      <c r="B38" s="97" t="s">
        <v>21</v>
      </c>
      <c r="C38" s="10" t="s">
        <v>41</v>
      </c>
      <c r="D38" s="11">
        <f aca="true" t="shared" si="3" ref="D38:G40">D32+D35</f>
        <v>3452</v>
      </c>
      <c r="E38" s="11">
        <f t="shared" si="3"/>
        <v>1846</v>
      </c>
      <c r="F38" s="11">
        <f t="shared" si="3"/>
        <v>740</v>
      </c>
      <c r="G38" s="11">
        <f t="shared" si="3"/>
        <v>836</v>
      </c>
      <c r="H38" s="11"/>
      <c r="I38" s="11"/>
      <c r="J38" s="11"/>
      <c r="K38" s="11"/>
      <c r="L38" s="11"/>
      <c r="M38" s="11"/>
      <c r="N38" s="54"/>
      <c r="O38" s="75">
        <f t="shared" si="0"/>
        <v>6874</v>
      </c>
    </row>
    <row r="39" spans="1:15" ht="21" customHeight="1">
      <c r="A39" s="108"/>
      <c r="B39" s="97"/>
      <c r="C39" s="10" t="s">
        <v>42</v>
      </c>
      <c r="D39" s="11">
        <f t="shared" si="3"/>
        <v>12</v>
      </c>
      <c r="E39" s="11">
        <f t="shared" si="3"/>
        <v>9</v>
      </c>
      <c r="F39" s="11">
        <f t="shared" si="3"/>
        <v>3</v>
      </c>
      <c r="G39" s="11">
        <f t="shared" si="3"/>
        <v>2</v>
      </c>
      <c r="H39" s="11"/>
      <c r="I39" s="11"/>
      <c r="J39" s="11"/>
      <c r="K39" s="11"/>
      <c r="L39" s="11"/>
      <c r="M39" s="11"/>
      <c r="N39" s="54"/>
      <c r="O39" s="74">
        <f t="shared" si="0"/>
        <v>26</v>
      </c>
    </row>
    <row r="40" spans="1:15" ht="21" customHeight="1" thickBot="1">
      <c r="A40" s="109"/>
      <c r="B40" s="100"/>
      <c r="C40" s="13" t="s">
        <v>43</v>
      </c>
      <c r="D40" s="11">
        <f t="shared" si="3"/>
        <v>3464</v>
      </c>
      <c r="E40" s="11">
        <f t="shared" si="3"/>
        <v>1855</v>
      </c>
      <c r="F40" s="11">
        <f t="shared" si="3"/>
        <v>743</v>
      </c>
      <c r="G40" s="11">
        <f t="shared" si="3"/>
        <v>838</v>
      </c>
      <c r="H40" s="11"/>
      <c r="I40" s="11"/>
      <c r="J40" s="11"/>
      <c r="K40" s="11"/>
      <c r="L40" s="11"/>
      <c r="M40" s="11"/>
      <c r="N40" s="54"/>
      <c r="O40" s="75">
        <f t="shared" si="0"/>
        <v>6900</v>
      </c>
    </row>
    <row r="41" spans="1:15" ht="21" customHeight="1">
      <c r="A41" s="125" t="s">
        <v>46</v>
      </c>
      <c r="B41" s="126"/>
      <c r="C41" s="7" t="s">
        <v>41</v>
      </c>
      <c r="D41" s="8">
        <v>144</v>
      </c>
      <c r="E41" s="9">
        <v>135</v>
      </c>
      <c r="F41" s="9">
        <v>44</v>
      </c>
      <c r="G41" s="9">
        <v>31</v>
      </c>
      <c r="H41" s="9"/>
      <c r="I41" s="9"/>
      <c r="J41" s="9"/>
      <c r="K41" s="9"/>
      <c r="L41" s="9"/>
      <c r="M41" s="9"/>
      <c r="N41" s="37"/>
      <c r="O41" s="73">
        <f t="shared" si="0"/>
        <v>354</v>
      </c>
    </row>
    <row r="42" spans="1:15" ht="21" customHeight="1">
      <c r="A42" s="127"/>
      <c r="B42" s="128"/>
      <c r="C42" s="10" t="s">
        <v>42</v>
      </c>
      <c r="D42" s="11">
        <v>7</v>
      </c>
      <c r="E42" s="12">
        <v>11</v>
      </c>
      <c r="F42" s="12">
        <v>4</v>
      </c>
      <c r="G42" s="12">
        <v>1</v>
      </c>
      <c r="H42" s="12"/>
      <c r="I42" s="12"/>
      <c r="J42" s="12"/>
      <c r="K42" s="12"/>
      <c r="L42" s="12"/>
      <c r="M42" s="12"/>
      <c r="N42" s="32"/>
      <c r="O42" s="74">
        <f t="shared" si="0"/>
        <v>23</v>
      </c>
    </row>
    <row r="43" spans="1:15" ht="21" customHeight="1" thickBot="1">
      <c r="A43" s="129"/>
      <c r="B43" s="130"/>
      <c r="C43" s="13" t="s">
        <v>43</v>
      </c>
      <c r="D43" s="14">
        <f>SUM(D41:D42)</f>
        <v>151</v>
      </c>
      <c r="E43" s="44">
        <f>SUM(E41:E42)</f>
        <v>146</v>
      </c>
      <c r="F43" s="44">
        <f>SUM(F41:F42)</f>
        <v>48</v>
      </c>
      <c r="G43" s="44">
        <f>SUM(G41:G42)</f>
        <v>32</v>
      </c>
      <c r="H43" s="44"/>
      <c r="I43" s="44"/>
      <c r="J43" s="44"/>
      <c r="K43" s="44"/>
      <c r="L43" s="44"/>
      <c r="M43" s="44"/>
      <c r="N43" s="55"/>
      <c r="O43" s="75">
        <f t="shared" si="0"/>
        <v>377</v>
      </c>
    </row>
    <row r="44" spans="1:15" ht="21" customHeight="1">
      <c r="A44" s="125" t="s">
        <v>47</v>
      </c>
      <c r="B44" s="126"/>
      <c r="C44" s="7" t="s">
        <v>41</v>
      </c>
      <c r="D44" s="8">
        <v>79</v>
      </c>
      <c r="E44" s="9">
        <v>51</v>
      </c>
      <c r="F44" s="9">
        <v>14</v>
      </c>
      <c r="G44" s="9">
        <v>26</v>
      </c>
      <c r="H44" s="9"/>
      <c r="I44" s="9"/>
      <c r="J44" s="9"/>
      <c r="K44" s="9"/>
      <c r="L44" s="9"/>
      <c r="M44" s="9"/>
      <c r="N44" s="37"/>
      <c r="O44" s="73">
        <f t="shared" si="0"/>
        <v>170</v>
      </c>
    </row>
    <row r="45" spans="1:15" ht="21" customHeight="1">
      <c r="A45" s="127"/>
      <c r="B45" s="128"/>
      <c r="C45" s="10" t="s">
        <v>42</v>
      </c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32"/>
      <c r="O45" s="74">
        <f t="shared" si="0"/>
        <v>0</v>
      </c>
    </row>
    <row r="46" spans="1:15" ht="21" customHeight="1" thickBot="1">
      <c r="A46" s="129"/>
      <c r="B46" s="130"/>
      <c r="C46" s="13" t="s">
        <v>43</v>
      </c>
      <c r="D46" s="14">
        <f>SUM(D44:D45)</f>
        <v>79</v>
      </c>
      <c r="E46" s="44">
        <f>SUM(E44:E45)</f>
        <v>51</v>
      </c>
      <c r="F46" s="44">
        <f>SUM(F44:F45)</f>
        <v>14</v>
      </c>
      <c r="G46" s="44">
        <f>SUM(G44:G45)</f>
        <v>26</v>
      </c>
      <c r="H46" s="44"/>
      <c r="I46" s="44"/>
      <c r="J46" s="44"/>
      <c r="K46" s="44"/>
      <c r="L46" s="44"/>
      <c r="M46" s="44"/>
      <c r="N46" s="55"/>
      <c r="O46" s="75">
        <f t="shared" si="0"/>
        <v>170</v>
      </c>
    </row>
    <row r="47" spans="1:15" ht="21" customHeight="1" thickBot="1">
      <c r="A47" s="138" t="s">
        <v>48</v>
      </c>
      <c r="B47" s="139"/>
      <c r="C47" s="140"/>
      <c r="D47" s="15">
        <f>SUM(D46+D43+D40+D31+D22)</f>
        <v>4591</v>
      </c>
      <c r="E47" s="16">
        <f>SUM(E46+E43+E40+E31+E22)</f>
        <v>2522</v>
      </c>
      <c r="F47" s="16">
        <f>SUM(F46+F43+F40+F31+F22)</f>
        <v>998</v>
      </c>
      <c r="G47" s="16">
        <f>SUM(G46+G43+G40+G31+G22)</f>
        <v>1144</v>
      </c>
      <c r="H47" s="16"/>
      <c r="I47" s="16"/>
      <c r="J47" s="16"/>
      <c r="K47" s="16"/>
      <c r="L47" s="16"/>
      <c r="M47" s="16"/>
      <c r="N47" s="39"/>
      <c r="O47" s="73">
        <f t="shared" si="0"/>
        <v>9255</v>
      </c>
    </row>
    <row r="48" spans="1:15" ht="21" customHeight="1" thickBot="1">
      <c r="A48" s="138" t="s">
        <v>27</v>
      </c>
      <c r="B48" s="139"/>
      <c r="C48" s="140"/>
      <c r="D48" s="15">
        <v>59</v>
      </c>
      <c r="E48" s="16">
        <v>18</v>
      </c>
      <c r="F48" s="16">
        <v>14</v>
      </c>
      <c r="G48" s="16">
        <v>16</v>
      </c>
      <c r="H48" s="16"/>
      <c r="I48" s="16"/>
      <c r="J48" s="16"/>
      <c r="K48" s="16"/>
      <c r="L48" s="16"/>
      <c r="M48" s="16"/>
      <c r="N48" s="39"/>
      <c r="O48" s="73">
        <f t="shared" si="0"/>
        <v>107</v>
      </c>
    </row>
    <row r="49" spans="1:15" ht="21" customHeight="1" thickBot="1">
      <c r="A49" s="138" t="s">
        <v>49</v>
      </c>
      <c r="B49" s="139"/>
      <c r="C49" s="140"/>
      <c r="D49" s="15">
        <f>SUM(D47:D48)</f>
        <v>4650</v>
      </c>
      <c r="E49" s="16">
        <f>SUM(E47:E48)</f>
        <v>2540</v>
      </c>
      <c r="F49" s="16">
        <f>SUM(F47:F48)</f>
        <v>1012</v>
      </c>
      <c r="G49" s="16">
        <f>SUM(G47:G48)</f>
        <v>1160</v>
      </c>
      <c r="H49" s="16"/>
      <c r="I49" s="16"/>
      <c r="J49" s="16"/>
      <c r="K49" s="16"/>
      <c r="L49" s="16"/>
      <c r="M49" s="16"/>
      <c r="N49" s="39"/>
      <c r="O49" s="73">
        <f t="shared" si="0"/>
        <v>9362</v>
      </c>
    </row>
    <row r="50" spans="1:15" ht="21" customHeight="1">
      <c r="A50" s="141" t="s">
        <v>29</v>
      </c>
      <c r="B50" s="131" t="s">
        <v>50</v>
      </c>
      <c r="C50" s="17" t="s">
        <v>51</v>
      </c>
      <c r="D50" s="18">
        <v>2240</v>
      </c>
      <c r="E50" s="19">
        <v>1313</v>
      </c>
      <c r="F50" s="19">
        <v>602</v>
      </c>
      <c r="G50" s="19">
        <v>606</v>
      </c>
      <c r="H50" s="19"/>
      <c r="I50" s="19"/>
      <c r="J50" s="19"/>
      <c r="K50" s="19"/>
      <c r="L50" s="19"/>
      <c r="M50" s="19"/>
      <c r="N50" s="35"/>
      <c r="O50" s="73">
        <f t="shared" si="0"/>
        <v>4761</v>
      </c>
    </row>
    <row r="51" spans="1:15" ht="21" customHeight="1">
      <c r="A51" s="98"/>
      <c r="B51" s="128"/>
      <c r="C51" s="10" t="s">
        <v>52</v>
      </c>
      <c r="D51" s="11">
        <v>1417</v>
      </c>
      <c r="E51" s="12">
        <v>779</v>
      </c>
      <c r="F51" s="12">
        <v>439</v>
      </c>
      <c r="G51" s="12">
        <v>520</v>
      </c>
      <c r="H51" s="12"/>
      <c r="I51" s="12"/>
      <c r="J51" s="12"/>
      <c r="K51" s="12"/>
      <c r="L51" s="12"/>
      <c r="M51" s="12"/>
      <c r="N51" s="32"/>
      <c r="O51" s="74">
        <f t="shared" si="0"/>
        <v>3155</v>
      </c>
    </row>
    <row r="52" spans="1:15" ht="21" customHeight="1">
      <c r="A52" s="98"/>
      <c r="B52" s="128"/>
      <c r="C52" s="10" t="s">
        <v>43</v>
      </c>
      <c r="D52" s="11">
        <f>SUM(D50:D51)</f>
        <v>3657</v>
      </c>
      <c r="E52" s="12">
        <f>SUM(E50:E51)</f>
        <v>2092</v>
      </c>
      <c r="F52" s="12">
        <f>SUM(F50:F51)</f>
        <v>1041</v>
      </c>
      <c r="G52" s="12">
        <f>SUM(G50:G51)</f>
        <v>1126</v>
      </c>
      <c r="H52" s="12"/>
      <c r="I52" s="12"/>
      <c r="J52" s="12"/>
      <c r="K52" s="12"/>
      <c r="L52" s="12"/>
      <c r="M52" s="12"/>
      <c r="N52" s="32"/>
      <c r="O52" s="75">
        <f t="shared" si="0"/>
        <v>7916</v>
      </c>
    </row>
    <row r="53" spans="1:15" ht="21" customHeight="1">
      <c r="A53" s="98"/>
      <c r="B53" s="134" t="s">
        <v>33</v>
      </c>
      <c r="C53" s="135"/>
      <c r="D53" s="11">
        <v>25</v>
      </c>
      <c r="E53" s="12">
        <v>10</v>
      </c>
      <c r="F53" s="12">
        <v>9</v>
      </c>
      <c r="G53" s="12">
        <v>4</v>
      </c>
      <c r="H53" s="12"/>
      <c r="I53" s="12"/>
      <c r="J53" s="12"/>
      <c r="K53" s="12"/>
      <c r="L53" s="12"/>
      <c r="M53" s="12"/>
      <c r="N53" s="32"/>
      <c r="O53" s="74">
        <f t="shared" si="0"/>
        <v>48</v>
      </c>
    </row>
    <row r="54" spans="1:15" ht="21" customHeight="1" thickBot="1">
      <c r="A54" s="142"/>
      <c r="B54" s="136" t="s">
        <v>34</v>
      </c>
      <c r="C54" s="137"/>
      <c r="D54" s="20">
        <v>138</v>
      </c>
      <c r="E54" s="21">
        <v>44</v>
      </c>
      <c r="F54" s="21">
        <v>24</v>
      </c>
      <c r="G54" s="21">
        <v>40</v>
      </c>
      <c r="H54" s="21"/>
      <c r="I54" s="21"/>
      <c r="J54" s="21"/>
      <c r="K54" s="21"/>
      <c r="L54" s="21"/>
      <c r="M54" s="21"/>
      <c r="N54" s="40"/>
      <c r="O54" s="75">
        <f t="shared" si="0"/>
        <v>246</v>
      </c>
    </row>
    <row r="55" spans="1:15" ht="21" customHeight="1" thickBot="1">
      <c r="A55" s="143" t="s">
        <v>54</v>
      </c>
      <c r="B55" s="144"/>
      <c r="C55" s="145"/>
      <c r="D55" s="15">
        <f>SUM(D52:D54)</f>
        <v>3820</v>
      </c>
      <c r="E55" s="16">
        <f>SUM(E52:E54)</f>
        <v>2146</v>
      </c>
      <c r="F55" s="16">
        <f>SUM(F52:F54)</f>
        <v>1074</v>
      </c>
      <c r="G55" s="16">
        <f>SUM(G52:G54)</f>
        <v>1170</v>
      </c>
      <c r="H55" s="16"/>
      <c r="I55" s="16"/>
      <c r="J55" s="16"/>
      <c r="K55" s="16"/>
      <c r="L55" s="16"/>
      <c r="M55" s="16"/>
      <c r="N55" s="39"/>
      <c r="O55" s="73">
        <f t="shared" si="0"/>
        <v>8210</v>
      </c>
    </row>
    <row r="56" spans="1:15" ht="23.25" customHeight="1" thickBot="1">
      <c r="A56" s="146" t="s">
        <v>35</v>
      </c>
      <c r="B56" s="147"/>
      <c r="C56" s="148"/>
      <c r="D56" s="77">
        <f>SUM(D49+D55)</f>
        <v>8470</v>
      </c>
      <c r="E56" s="77">
        <f>SUM(E49+E55)</f>
        <v>4686</v>
      </c>
      <c r="F56" s="78">
        <f>SUM(F55+F49)</f>
        <v>2086</v>
      </c>
      <c r="G56" s="78">
        <f>SUM(G55+G49)</f>
        <v>2330</v>
      </c>
      <c r="H56" s="78"/>
      <c r="I56" s="78"/>
      <c r="J56" s="78"/>
      <c r="K56" s="78"/>
      <c r="L56" s="78"/>
      <c r="M56" s="78"/>
      <c r="N56" s="82"/>
      <c r="O56" s="76">
        <f t="shared" si="0"/>
        <v>17572</v>
      </c>
    </row>
    <row r="59" spans="1:15" ht="13.5">
      <c r="A59" s="132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1:15" ht="13.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</sheetData>
  <sheetProtection/>
  <mergeCells count="41">
    <mergeCell ref="N7:N10"/>
    <mergeCell ref="M7:M10"/>
    <mergeCell ref="K7:K10"/>
    <mergeCell ref="J7:J10"/>
    <mergeCell ref="H7:H10"/>
    <mergeCell ref="G7:G10"/>
    <mergeCell ref="C8:C10"/>
    <mergeCell ref="A48:C48"/>
    <mergeCell ref="A50:A54"/>
    <mergeCell ref="F7:F10"/>
    <mergeCell ref="A7:C7"/>
    <mergeCell ref="B35:B37"/>
    <mergeCell ref="B23:B25"/>
    <mergeCell ref="O7:O10"/>
    <mergeCell ref="A8:A10"/>
    <mergeCell ref="B32:B34"/>
    <mergeCell ref="L7:L10"/>
    <mergeCell ref="I7:I10"/>
    <mergeCell ref="E7:E10"/>
    <mergeCell ref="A23:A31"/>
    <mergeCell ref="B8:B10"/>
    <mergeCell ref="B11:B13"/>
    <mergeCell ref="D7:D10"/>
    <mergeCell ref="A59:O60"/>
    <mergeCell ref="B38:B40"/>
    <mergeCell ref="B53:C53"/>
    <mergeCell ref="B54:C54"/>
    <mergeCell ref="A47:C47"/>
    <mergeCell ref="B26:B28"/>
    <mergeCell ref="A41:B43"/>
    <mergeCell ref="B50:B52"/>
    <mergeCell ref="A49:C49"/>
    <mergeCell ref="A56:C56"/>
    <mergeCell ref="A55:C55"/>
    <mergeCell ref="A44:B46"/>
    <mergeCell ref="A32:A40"/>
    <mergeCell ref="A11:A22"/>
    <mergeCell ref="B17:B19"/>
    <mergeCell ref="B14:B16"/>
    <mergeCell ref="B20:B22"/>
    <mergeCell ref="B29:B31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5" ht="15" customHeight="1">
      <c r="A4" s="22"/>
      <c r="B4" s="22"/>
      <c r="C4" s="22"/>
      <c r="D4" s="22"/>
      <c r="E4" s="23"/>
    </row>
    <row r="5" spans="1:15" ht="15" customHeight="1">
      <c r="A5" s="6"/>
      <c r="B5" s="49" t="s">
        <v>64</v>
      </c>
      <c r="C5" s="50"/>
      <c r="D5" s="49"/>
      <c r="L5" s="53"/>
      <c r="M5" s="53"/>
      <c r="N5" s="53"/>
      <c r="O5" s="24"/>
    </row>
    <row r="6" spans="12:15" ht="15" customHeight="1" thickBot="1">
      <c r="L6" s="25"/>
      <c r="M6" s="25"/>
      <c r="N6" s="25"/>
      <c r="O6" s="25"/>
    </row>
    <row r="7" spans="1:15" ht="48" customHeight="1">
      <c r="A7" s="104" t="s">
        <v>61</v>
      </c>
      <c r="B7" s="105"/>
      <c r="C7" s="106"/>
      <c r="D7" s="156" t="s">
        <v>65</v>
      </c>
      <c r="E7" s="117" t="s">
        <v>66</v>
      </c>
      <c r="F7" s="117"/>
      <c r="G7" s="117"/>
      <c r="H7" s="117"/>
      <c r="I7" s="117"/>
      <c r="J7" s="117"/>
      <c r="K7" s="117"/>
      <c r="L7" s="117"/>
      <c r="M7" s="117"/>
      <c r="N7" s="164"/>
      <c r="O7" s="161" t="s">
        <v>67</v>
      </c>
    </row>
    <row r="8" spans="1:15" ht="13.5">
      <c r="A8" s="98" t="s">
        <v>37</v>
      </c>
      <c r="B8" s="97" t="s">
        <v>38</v>
      </c>
      <c r="C8" s="120" t="s">
        <v>39</v>
      </c>
      <c r="D8" s="157"/>
      <c r="E8" s="152"/>
      <c r="F8" s="152"/>
      <c r="G8" s="152"/>
      <c r="H8" s="152"/>
      <c r="I8" s="154"/>
      <c r="J8" s="154"/>
      <c r="K8" s="152"/>
      <c r="L8" s="152"/>
      <c r="M8" s="179"/>
      <c r="N8" s="165"/>
      <c r="O8" s="162"/>
    </row>
    <row r="9" spans="1:15" ht="13.5">
      <c r="A9" s="98"/>
      <c r="B9" s="97"/>
      <c r="C9" s="120"/>
      <c r="D9" s="157"/>
      <c r="E9" s="152"/>
      <c r="F9" s="152"/>
      <c r="G9" s="152"/>
      <c r="H9" s="152"/>
      <c r="I9" s="154"/>
      <c r="J9" s="154"/>
      <c r="K9" s="152"/>
      <c r="L9" s="152"/>
      <c r="M9" s="179"/>
      <c r="N9" s="165"/>
      <c r="O9" s="162"/>
    </row>
    <row r="10" spans="1:15" ht="18.75" customHeight="1" thickBot="1">
      <c r="A10" s="99"/>
      <c r="B10" s="100"/>
      <c r="C10" s="121"/>
      <c r="D10" s="158"/>
      <c r="E10" s="153"/>
      <c r="F10" s="153"/>
      <c r="G10" s="153"/>
      <c r="H10" s="153"/>
      <c r="I10" s="155"/>
      <c r="J10" s="155"/>
      <c r="K10" s="153"/>
      <c r="L10" s="153"/>
      <c r="M10" s="180"/>
      <c r="N10" s="166"/>
      <c r="O10" s="163"/>
    </row>
    <row r="11" spans="1:15" ht="21" customHeight="1">
      <c r="A11" s="107" t="s">
        <v>68</v>
      </c>
      <c r="B11" s="96" t="s">
        <v>40</v>
      </c>
      <c r="C11" s="7" t="s">
        <v>41</v>
      </c>
      <c r="D11" s="8">
        <v>211</v>
      </c>
      <c r="E11" s="9">
        <v>265</v>
      </c>
      <c r="F11" s="9"/>
      <c r="G11" s="9"/>
      <c r="H11" s="9"/>
      <c r="I11" s="9"/>
      <c r="J11" s="9"/>
      <c r="K11" s="9"/>
      <c r="L11" s="9"/>
      <c r="M11" s="37"/>
      <c r="N11" s="37"/>
      <c r="O11" s="79">
        <f aca="true" t="shared" si="0" ref="O11:O55">SUM(D11:N11)</f>
        <v>476</v>
      </c>
    </row>
    <row r="12" spans="1:15" ht="21" customHeight="1">
      <c r="A12" s="108"/>
      <c r="B12" s="97"/>
      <c r="C12" s="10" t="s">
        <v>42</v>
      </c>
      <c r="D12" s="11">
        <v>45</v>
      </c>
      <c r="E12" s="12">
        <v>8</v>
      </c>
      <c r="F12" s="12"/>
      <c r="G12" s="12"/>
      <c r="H12" s="12"/>
      <c r="I12" s="12"/>
      <c r="J12" s="12"/>
      <c r="K12" s="12"/>
      <c r="L12" s="12"/>
      <c r="M12" s="32"/>
      <c r="N12" s="41"/>
      <c r="O12" s="74">
        <f t="shared" si="0"/>
        <v>53</v>
      </c>
    </row>
    <row r="13" spans="1:15" ht="21" customHeight="1">
      <c r="A13" s="108"/>
      <c r="B13" s="97"/>
      <c r="C13" s="10" t="s">
        <v>43</v>
      </c>
      <c r="D13" s="11">
        <f>SUM(D11:D12)</f>
        <v>256</v>
      </c>
      <c r="E13" s="12">
        <f>SUM(E11:E12)</f>
        <v>273</v>
      </c>
      <c r="F13" s="12"/>
      <c r="G13" s="12"/>
      <c r="H13" s="12"/>
      <c r="I13" s="12"/>
      <c r="J13" s="12"/>
      <c r="K13" s="12"/>
      <c r="L13" s="12"/>
      <c r="M13" s="32"/>
      <c r="N13" s="41"/>
      <c r="O13" s="74">
        <f t="shared" si="0"/>
        <v>529</v>
      </c>
    </row>
    <row r="14" spans="1:15" ht="21" customHeight="1">
      <c r="A14" s="108"/>
      <c r="B14" s="97" t="s">
        <v>44</v>
      </c>
      <c r="C14" s="10" t="s">
        <v>41</v>
      </c>
      <c r="D14" s="11">
        <v>424</v>
      </c>
      <c r="E14" s="12">
        <v>286</v>
      </c>
      <c r="F14" s="12"/>
      <c r="G14" s="12"/>
      <c r="H14" s="12"/>
      <c r="I14" s="12"/>
      <c r="J14" s="12"/>
      <c r="K14" s="12"/>
      <c r="L14" s="12"/>
      <c r="M14" s="32"/>
      <c r="N14" s="41"/>
      <c r="O14" s="74">
        <f t="shared" si="0"/>
        <v>710</v>
      </c>
    </row>
    <row r="15" spans="1:15" ht="21" customHeight="1">
      <c r="A15" s="108"/>
      <c r="B15" s="97"/>
      <c r="C15" s="10" t="s">
        <v>42</v>
      </c>
      <c r="D15" s="11">
        <v>7</v>
      </c>
      <c r="E15" s="12">
        <v>1</v>
      </c>
      <c r="F15" s="12"/>
      <c r="G15" s="12"/>
      <c r="H15" s="12"/>
      <c r="I15" s="12"/>
      <c r="J15" s="12"/>
      <c r="K15" s="12"/>
      <c r="L15" s="12"/>
      <c r="M15" s="32"/>
      <c r="N15" s="41"/>
      <c r="O15" s="74">
        <f t="shared" si="0"/>
        <v>8</v>
      </c>
    </row>
    <row r="16" spans="1:15" ht="21" customHeight="1">
      <c r="A16" s="108"/>
      <c r="B16" s="97"/>
      <c r="C16" s="10" t="s">
        <v>43</v>
      </c>
      <c r="D16" s="11">
        <f>SUM(D14:D15)</f>
        <v>431</v>
      </c>
      <c r="E16" s="12">
        <f>SUM(E14:E15)</f>
        <v>287</v>
      </c>
      <c r="F16" s="12"/>
      <c r="G16" s="12"/>
      <c r="H16" s="12"/>
      <c r="I16" s="12"/>
      <c r="J16" s="12"/>
      <c r="K16" s="12"/>
      <c r="L16" s="12"/>
      <c r="M16" s="32"/>
      <c r="N16" s="41"/>
      <c r="O16" s="74">
        <f t="shared" si="0"/>
        <v>718</v>
      </c>
    </row>
    <row r="17" spans="1:15" ht="21" customHeight="1">
      <c r="A17" s="108"/>
      <c r="B17" s="97" t="s">
        <v>45</v>
      </c>
      <c r="C17" s="10" t="s">
        <v>41</v>
      </c>
      <c r="D17" s="11">
        <v>1</v>
      </c>
      <c r="E17" s="12">
        <v>2</v>
      </c>
      <c r="F17" s="12"/>
      <c r="G17" s="12"/>
      <c r="H17" s="12"/>
      <c r="I17" s="12"/>
      <c r="J17" s="12"/>
      <c r="K17" s="12"/>
      <c r="L17" s="12"/>
      <c r="M17" s="32"/>
      <c r="N17" s="41"/>
      <c r="O17" s="74">
        <f t="shared" si="0"/>
        <v>3</v>
      </c>
    </row>
    <row r="18" spans="1:15" ht="21" customHeight="1">
      <c r="A18" s="108"/>
      <c r="B18" s="97"/>
      <c r="C18" s="10" t="s">
        <v>42</v>
      </c>
      <c r="D18" s="11">
        <v>1</v>
      </c>
      <c r="E18" s="12"/>
      <c r="F18" s="12"/>
      <c r="G18" s="12"/>
      <c r="H18" s="12"/>
      <c r="I18" s="12"/>
      <c r="J18" s="12"/>
      <c r="K18" s="12"/>
      <c r="L18" s="12"/>
      <c r="M18" s="32"/>
      <c r="N18" s="41"/>
      <c r="O18" s="74">
        <f t="shared" si="0"/>
        <v>1</v>
      </c>
    </row>
    <row r="19" spans="1:15" ht="21" customHeight="1">
      <c r="A19" s="108"/>
      <c r="B19" s="97"/>
      <c r="C19" s="10" t="s">
        <v>43</v>
      </c>
      <c r="D19" s="11">
        <f>SUM(D17:D18)</f>
        <v>2</v>
      </c>
      <c r="E19" s="12">
        <f>SUM(E17:E18)</f>
        <v>2</v>
      </c>
      <c r="F19" s="12"/>
      <c r="G19" s="12"/>
      <c r="H19" s="12"/>
      <c r="I19" s="12"/>
      <c r="J19" s="12"/>
      <c r="K19" s="12"/>
      <c r="L19" s="12"/>
      <c r="M19" s="32"/>
      <c r="N19" s="41"/>
      <c r="O19" s="74">
        <f t="shared" si="0"/>
        <v>4</v>
      </c>
    </row>
    <row r="20" spans="1:15" ht="21" customHeight="1">
      <c r="A20" s="108"/>
      <c r="B20" s="97" t="s">
        <v>69</v>
      </c>
      <c r="C20" s="10" t="s">
        <v>41</v>
      </c>
      <c r="D20" s="11">
        <f aca="true" t="shared" si="1" ref="D20:E22">D11+D14+D17</f>
        <v>636</v>
      </c>
      <c r="E20" s="11">
        <f t="shared" si="1"/>
        <v>553</v>
      </c>
      <c r="F20" s="11"/>
      <c r="G20" s="11"/>
      <c r="H20" s="11"/>
      <c r="I20" s="11"/>
      <c r="J20" s="11"/>
      <c r="K20" s="11"/>
      <c r="L20" s="11"/>
      <c r="M20" s="54"/>
      <c r="N20" s="41"/>
      <c r="O20" s="74">
        <f t="shared" si="0"/>
        <v>1189</v>
      </c>
    </row>
    <row r="21" spans="1:15" ht="21" customHeight="1">
      <c r="A21" s="108"/>
      <c r="B21" s="97"/>
      <c r="C21" s="10" t="s">
        <v>42</v>
      </c>
      <c r="D21" s="11">
        <f t="shared" si="1"/>
        <v>53</v>
      </c>
      <c r="E21" s="11">
        <f t="shared" si="1"/>
        <v>9</v>
      </c>
      <c r="F21" s="11"/>
      <c r="G21" s="11"/>
      <c r="H21" s="11"/>
      <c r="I21" s="11"/>
      <c r="J21" s="11"/>
      <c r="K21" s="11"/>
      <c r="L21" s="11"/>
      <c r="M21" s="54"/>
      <c r="N21" s="41"/>
      <c r="O21" s="74">
        <f t="shared" si="0"/>
        <v>62</v>
      </c>
    </row>
    <row r="22" spans="1:15" ht="21" customHeight="1" thickBot="1">
      <c r="A22" s="109"/>
      <c r="B22" s="100"/>
      <c r="C22" s="13" t="s">
        <v>43</v>
      </c>
      <c r="D22" s="11">
        <f t="shared" si="1"/>
        <v>689</v>
      </c>
      <c r="E22" s="11">
        <f t="shared" si="1"/>
        <v>562</v>
      </c>
      <c r="F22" s="11"/>
      <c r="G22" s="11"/>
      <c r="H22" s="11"/>
      <c r="I22" s="11"/>
      <c r="J22" s="11"/>
      <c r="K22" s="11"/>
      <c r="L22" s="11"/>
      <c r="M22" s="54"/>
      <c r="N22" s="41"/>
      <c r="O22" s="74">
        <f t="shared" si="0"/>
        <v>1251</v>
      </c>
    </row>
    <row r="23" spans="1:15" ht="21" customHeight="1">
      <c r="A23" s="107" t="s">
        <v>70</v>
      </c>
      <c r="B23" s="96" t="s">
        <v>40</v>
      </c>
      <c r="C23" s="7" t="s">
        <v>41</v>
      </c>
      <c r="D23" s="8">
        <v>4</v>
      </c>
      <c r="E23" s="9">
        <v>14</v>
      </c>
      <c r="F23" s="9"/>
      <c r="G23" s="9"/>
      <c r="H23" s="9"/>
      <c r="I23" s="9"/>
      <c r="J23" s="9"/>
      <c r="K23" s="9"/>
      <c r="L23" s="9"/>
      <c r="M23" s="37"/>
      <c r="N23" s="43"/>
      <c r="O23" s="79">
        <f t="shared" si="0"/>
        <v>18</v>
      </c>
    </row>
    <row r="24" spans="1:15" ht="21" customHeight="1">
      <c r="A24" s="108"/>
      <c r="B24" s="97"/>
      <c r="C24" s="10" t="s">
        <v>42</v>
      </c>
      <c r="D24" s="11">
        <v>28</v>
      </c>
      <c r="E24" s="12">
        <v>3</v>
      </c>
      <c r="F24" s="12"/>
      <c r="G24" s="12"/>
      <c r="H24" s="12"/>
      <c r="I24" s="12"/>
      <c r="J24" s="12"/>
      <c r="K24" s="12"/>
      <c r="L24" s="12"/>
      <c r="M24" s="32"/>
      <c r="N24" s="41"/>
      <c r="O24" s="74">
        <f t="shared" si="0"/>
        <v>31</v>
      </c>
    </row>
    <row r="25" spans="1:15" ht="21" customHeight="1">
      <c r="A25" s="108"/>
      <c r="B25" s="97"/>
      <c r="C25" s="10" t="s">
        <v>43</v>
      </c>
      <c r="D25" s="11">
        <f>SUM(D23:D24)</f>
        <v>32</v>
      </c>
      <c r="E25" s="12">
        <f>SUM(E23:E24)</f>
        <v>17</v>
      </c>
      <c r="F25" s="12"/>
      <c r="G25" s="12"/>
      <c r="H25" s="12"/>
      <c r="I25" s="12"/>
      <c r="J25" s="12"/>
      <c r="K25" s="12"/>
      <c r="L25" s="12"/>
      <c r="M25" s="32"/>
      <c r="N25" s="41"/>
      <c r="O25" s="74">
        <f t="shared" si="0"/>
        <v>49</v>
      </c>
    </row>
    <row r="26" spans="1:15" ht="21" customHeight="1">
      <c r="A26" s="108"/>
      <c r="B26" s="97" t="s">
        <v>44</v>
      </c>
      <c r="C26" s="10" t="s">
        <v>41</v>
      </c>
      <c r="D26" s="11">
        <v>16</v>
      </c>
      <c r="E26" s="12">
        <v>27</v>
      </c>
      <c r="F26" s="12"/>
      <c r="G26" s="12"/>
      <c r="H26" s="12"/>
      <c r="I26" s="12"/>
      <c r="J26" s="12"/>
      <c r="K26" s="12"/>
      <c r="L26" s="12"/>
      <c r="M26" s="32"/>
      <c r="N26" s="41"/>
      <c r="O26" s="74">
        <f t="shared" si="0"/>
        <v>43</v>
      </c>
    </row>
    <row r="27" spans="1:15" ht="21" customHeight="1">
      <c r="A27" s="108"/>
      <c r="B27" s="97"/>
      <c r="C27" s="10" t="s">
        <v>42</v>
      </c>
      <c r="D27" s="11">
        <v>14</v>
      </c>
      <c r="E27" s="12">
        <v>4</v>
      </c>
      <c r="F27" s="12"/>
      <c r="G27" s="12"/>
      <c r="H27" s="12"/>
      <c r="I27" s="12"/>
      <c r="J27" s="12"/>
      <c r="K27" s="12"/>
      <c r="L27" s="12"/>
      <c r="M27" s="32"/>
      <c r="N27" s="41"/>
      <c r="O27" s="74">
        <f t="shared" si="0"/>
        <v>18</v>
      </c>
    </row>
    <row r="28" spans="1:15" ht="21" customHeight="1">
      <c r="A28" s="108"/>
      <c r="B28" s="97"/>
      <c r="C28" s="10" t="s">
        <v>43</v>
      </c>
      <c r="D28" s="11">
        <f>SUM(D26:D27)</f>
        <v>30</v>
      </c>
      <c r="E28" s="12">
        <f>SUM(E26:E27)</f>
        <v>31</v>
      </c>
      <c r="F28" s="12"/>
      <c r="G28" s="12"/>
      <c r="H28" s="12"/>
      <c r="I28" s="12"/>
      <c r="J28" s="12"/>
      <c r="K28" s="12"/>
      <c r="L28" s="12"/>
      <c r="M28" s="32"/>
      <c r="N28" s="41"/>
      <c r="O28" s="74">
        <f t="shared" si="0"/>
        <v>61</v>
      </c>
    </row>
    <row r="29" spans="1:15" ht="21" customHeight="1">
      <c r="A29" s="108"/>
      <c r="B29" s="97" t="s">
        <v>69</v>
      </c>
      <c r="C29" s="10" t="s">
        <v>41</v>
      </c>
      <c r="D29" s="11">
        <f aca="true" t="shared" si="2" ref="D29:E31">D23+D26</f>
        <v>20</v>
      </c>
      <c r="E29" s="11">
        <f t="shared" si="2"/>
        <v>41</v>
      </c>
      <c r="F29" s="11"/>
      <c r="G29" s="11"/>
      <c r="H29" s="11"/>
      <c r="I29" s="11"/>
      <c r="J29" s="11"/>
      <c r="K29" s="11"/>
      <c r="L29" s="11"/>
      <c r="M29" s="54"/>
      <c r="N29" s="41"/>
      <c r="O29" s="74">
        <f t="shared" si="0"/>
        <v>61</v>
      </c>
    </row>
    <row r="30" spans="1:15" ht="21" customHeight="1">
      <c r="A30" s="108"/>
      <c r="B30" s="97"/>
      <c r="C30" s="10" t="s">
        <v>42</v>
      </c>
      <c r="D30" s="11">
        <f t="shared" si="2"/>
        <v>42</v>
      </c>
      <c r="E30" s="11">
        <f t="shared" si="2"/>
        <v>7</v>
      </c>
      <c r="F30" s="11"/>
      <c r="G30" s="11"/>
      <c r="H30" s="11"/>
      <c r="I30" s="11"/>
      <c r="J30" s="11"/>
      <c r="K30" s="11"/>
      <c r="L30" s="11"/>
      <c r="M30" s="54"/>
      <c r="N30" s="41"/>
      <c r="O30" s="74">
        <f t="shared" si="0"/>
        <v>49</v>
      </c>
    </row>
    <row r="31" spans="1:15" ht="21" customHeight="1" thickBot="1">
      <c r="A31" s="109"/>
      <c r="B31" s="100"/>
      <c r="C31" s="13" t="s">
        <v>43</v>
      </c>
      <c r="D31" s="11">
        <f t="shared" si="2"/>
        <v>62</v>
      </c>
      <c r="E31" s="11">
        <f t="shared" si="2"/>
        <v>48</v>
      </c>
      <c r="F31" s="11"/>
      <c r="G31" s="11"/>
      <c r="H31" s="11"/>
      <c r="I31" s="11"/>
      <c r="J31" s="11"/>
      <c r="K31" s="11"/>
      <c r="L31" s="11"/>
      <c r="M31" s="54"/>
      <c r="N31" s="41"/>
      <c r="O31" s="74">
        <f t="shared" si="0"/>
        <v>110</v>
      </c>
    </row>
    <row r="32" spans="1:15" ht="21" customHeight="1">
      <c r="A32" s="107" t="s">
        <v>71</v>
      </c>
      <c r="B32" s="96" t="s">
        <v>40</v>
      </c>
      <c r="C32" s="7" t="s">
        <v>41</v>
      </c>
      <c r="D32" s="8">
        <v>1026</v>
      </c>
      <c r="E32" s="9">
        <v>968</v>
      </c>
      <c r="F32" s="9"/>
      <c r="G32" s="9"/>
      <c r="H32" s="9"/>
      <c r="I32" s="9"/>
      <c r="J32" s="9"/>
      <c r="K32" s="9"/>
      <c r="L32" s="9"/>
      <c r="M32" s="37"/>
      <c r="N32" s="43"/>
      <c r="O32" s="79">
        <f t="shared" si="0"/>
        <v>1994</v>
      </c>
    </row>
    <row r="33" spans="1:15" ht="21" customHeight="1">
      <c r="A33" s="108"/>
      <c r="B33" s="97"/>
      <c r="C33" s="10" t="s">
        <v>42</v>
      </c>
      <c r="D33" s="11"/>
      <c r="E33" s="12"/>
      <c r="F33" s="12"/>
      <c r="G33" s="12"/>
      <c r="H33" s="12"/>
      <c r="I33" s="12"/>
      <c r="J33" s="12"/>
      <c r="K33" s="12"/>
      <c r="L33" s="12"/>
      <c r="M33" s="32"/>
      <c r="N33" s="41"/>
      <c r="O33" s="89">
        <f t="shared" si="0"/>
        <v>0</v>
      </c>
    </row>
    <row r="34" spans="1:15" ht="21" customHeight="1">
      <c r="A34" s="108"/>
      <c r="B34" s="97"/>
      <c r="C34" s="10" t="s">
        <v>43</v>
      </c>
      <c r="D34" s="11">
        <f>SUM(D32:D33)</f>
        <v>1026</v>
      </c>
      <c r="E34" s="12">
        <f>SUM(E32:E33)</f>
        <v>968</v>
      </c>
      <c r="F34" s="12"/>
      <c r="G34" s="12"/>
      <c r="H34" s="12"/>
      <c r="I34" s="12"/>
      <c r="J34" s="12"/>
      <c r="K34" s="12"/>
      <c r="L34" s="12"/>
      <c r="M34" s="32"/>
      <c r="N34" s="41"/>
      <c r="O34" s="89">
        <f t="shared" si="0"/>
        <v>1994</v>
      </c>
    </row>
    <row r="35" spans="1:15" ht="21" customHeight="1">
      <c r="A35" s="108"/>
      <c r="B35" s="97" t="s">
        <v>44</v>
      </c>
      <c r="C35" s="10" t="s">
        <v>41</v>
      </c>
      <c r="D35" s="11">
        <v>1959</v>
      </c>
      <c r="E35" s="12">
        <v>1625</v>
      </c>
      <c r="F35" s="12"/>
      <c r="G35" s="12"/>
      <c r="H35" s="12"/>
      <c r="I35" s="12"/>
      <c r="J35" s="12"/>
      <c r="K35" s="12"/>
      <c r="L35" s="12"/>
      <c r="M35" s="32"/>
      <c r="N35" s="41"/>
      <c r="O35" s="74">
        <f t="shared" si="0"/>
        <v>3584</v>
      </c>
    </row>
    <row r="36" spans="1:15" ht="21" customHeight="1">
      <c r="A36" s="108"/>
      <c r="B36" s="97"/>
      <c r="C36" s="10" t="s">
        <v>42</v>
      </c>
      <c r="D36" s="11">
        <v>14</v>
      </c>
      <c r="E36" s="12">
        <v>6</v>
      </c>
      <c r="F36" s="12"/>
      <c r="G36" s="12"/>
      <c r="H36" s="12"/>
      <c r="I36" s="12"/>
      <c r="J36" s="12"/>
      <c r="K36" s="12"/>
      <c r="L36" s="12"/>
      <c r="M36" s="32"/>
      <c r="N36" s="41"/>
      <c r="O36" s="74">
        <f t="shared" si="0"/>
        <v>20</v>
      </c>
    </row>
    <row r="37" spans="1:15" ht="21" customHeight="1">
      <c r="A37" s="108"/>
      <c r="B37" s="97"/>
      <c r="C37" s="10" t="s">
        <v>43</v>
      </c>
      <c r="D37" s="11">
        <f>SUM(D35:D36)</f>
        <v>1973</v>
      </c>
      <c r="E37" s="12">
        <f>SUM(E35:E36)</f>
        <v>1631</v>
      </c>
      <c r="F37" s="12"/>
      <c r="G37" s="12"/>
      <c r="H37" s="12"/>
      <c r="I37" s="12"/>
      <c r="J37" s="12"/>
      <c r="K37" s="12"/>
      <c r="L37" s="12"/>
      <c r="M37" s="32"/>
      <c r="N37" s="41"/>
      <c r="O37" s="74">
        <f t="shared" si="0"/>
        <v>3604</v>
      </c>
    </row>
    <row r="38" spans="1:15" ht="21" customHeight="1">
      <c r="A38" s="108"/>
      <c r="B38" s="97" t="s">
        <v>69</v>
      </c>
      <c r="C38" s="10" t="s">
        <v>41</v>
      </c>
      <c r="D38" s="11">
        <f aca="true" t="shared" si="3" ref="D38:E40">D32+D35</f>
        <v>2985</v>
      </c>
      <c r="E38" s="11">
        <f t="shared" si="3"/>
        <v>2593</v>
      </c>
      <c r="F38" s="11"/>
      <c r="G38" s="11"/>
      <c r="H38" s="11"/>
      <c r="I38" s="11"/>
      <c r="J38" s="11"/>
      <c r="K38" s="11"/>
      <c r="L38" s="11"/>
      <c r="M38" s="54"/>
      <c r="N38" s="41"/>
      <c r="O38" s="74">
        <f t="shared" si="0"/>
        <v>5578</v>
      </c>
    </row>
    <row r="39" spans="1:15" ht="21" customHeight="1">
      <c r="A39" s="108"/>
      <c r="B39" s="97"/>
      <c r="C39" s="10" t="s">
        <v>42</v>
      </c>
      <c r="D39" s="11">
        <f t="shared" si="3"/>
        <v>14</v>
      </c>
      <c r="E39" s="11">
        <f t="shared" si="3"/>
        <v>6</v>
      </c>
      <c r="F39" s="11"/>
      <c r="G39" s="11"/>
      <c r="H39" s="11"/>
      <c r="I39" s="11"/>
      <c r="J39" s="11"/>
      <c r="K39" s="11"/>
      <c r="L39" s="11"/>
      <c r="M39" s="54"/>
      <c r="N39" s="41"/>
      <c r="O39" s="74">
        <f t="shared" si="0"/>
        <v>20</v>
      </c>
    </row>
    <row r="40" spans="1:15" ht="21" customHeight="1" thickBot="1">
      <c r="A40" s="109"/>
      <c r="B40" s="100"/>
      <c r="C40" s="13" t="s">
        <v>43</v>
      </c>
      <c r="D40" s="11">
        <f t="shared" si="3"/>
        <v>2999</v>
      </c>
      <c r="E40" s="11">
        <f t="shared" si="3"/>
        <v>2599</v>
      </c>
      <c r="F40" s="11"/>
      <c r="G40" s="11"/>
      <c r="H40" s="11"/>
      <c r="I40" s="11"/>
      <c r="J40" s="11"/>
      <c r="K40" s="11"/>
      <c r="L40" s="11"/>
      <c r="M40" s="54"/>
      <c r="N40" s="41"/>
      <c r="O40" s="74">
        <f t="shared" si="0"/>
        <v>5598</v>
      </c>
    </row>
    <row r="41" spans="1:15" ht="21" customHeight="1">
      <c r="A41" s="181" t="s">
        <v>46</v>
      </c>
      <c r="B41" s="182"/>
      <c r="C41" s="7" t="s">
        <v>41</v>
      </c>
      <c r="D41" s="8">
        <v>155</v>
      </c>
      <c r="E41" s="9">
        <v>154</v>
      </c>
      <c r="F41" s="9"/>
      <c r="G41" s="9"/>
      <c r="H41" s="9"/>
      <c r="I41" s="9"/>
      <c r="J41" s="9"/>
      <c r="K41" s="9"/>
      <c r="L41" s="9"/>
      <c r="M41" s="37"/>
      <c r="N41" s="43"/>
      <c r="O41" s="73">
        <f t="shared" si="0"/>
        <v>309</v>
      </c>
    </row>
    <row r="42" spans="1:15" ht="21" customHeight="1">
      <c r="A42" s="183"/>
      <c r="B42" s="184"/>
      <c r="C42" s="10" t="s">
        <v>42</v>
      </c>
      <c r="D42" s="11">
        <v>56</v>
      </c>
      <c r="E42" s="12">
        <v>8</v>
      </c>
      <c r="F42" s="12"/>
      <c r="G42" s="12"/>
      <c r="H42" s="12"/>
      <c r="I42" s="12"/>
      <c r="J42" s="12"/>
      <c r="K42" s="12"/>
      <c r="L42" s="12"/>
      <c r="M42" s="32"/>
      <c r="N42" s="41"/>
      <c r="O42" s="74">
        <f t="shared" si="0"/>
        <v>64</v>
      </c>
    </row>
    <row r="43" spans="1:15" ht="21" customHeight="1" thickBot="1">
      <c r="A43" s="185"/>
      <c r="B43" s="186"/>
      <c r="C43" s="13" t="s">
        <v>43</v>
      </c>
      <c r="D43" s="14">
        <f>SUM(D41:D42)</f>
        <v>211</v>
      </c>
      <c r="E43" s="44">
        <f>SUM(E41:E42)</f>
        <v>162</v>
      </c>
      <c r="F43" s="44"/>
      <c r="G43" s="44"/>
      <c r="H43" s="44"/>
      <c r="I43" s="44"/>
      <c r="J43" s="44"/>
      <c r="K43" s="44"/>
      <c r="L43" s="44"/>
      <c r="M43" s="55"/>
      <c r="N43" s="45"/>
      <c r="O43" s="74">
        <f t="shared" si="0"/>
        <v>373</v>
      </c>
    </row>
    <row r="44" spans="1:15" ht="21" customHeight="1">
      <c r="A44" s="125" t="s">
        <v>47</v>
      </c>
      <c r="B44" s="126"/>
      <c r="C44" s="7" t="s">
        <v>41</v>
      </c>
      <c r="D44" s="8">
        <v>106</v>
      </c>
      <c r="E44" s="9">
        <v>48</v>
      </c>
      <c r="F44" s="9"/>
      <c r="G44" s="9"/>
      <c r="H44" s="9"/>
      <c r="I44" s="9"/>
      <c r="J44" s="9"/>
      <c r="K44" s="9"/>
      <c r="L44" s="9"/>
      <c r="M44" s="37"/>
      <c r="N44" s="43"/>
      <c r="O44" s="73">
        <f t="shared" si="0"/>
        <v>154</v>
      </c>
    </row>
    <row r="45" spans="1:15" ht="21" customHeight="1">
      <c r="A45" s="127"/>
      <c r="B45" s="128"/>
      <c r="C45" s="10" t="s">
        <v>42</v>
      </c>
      <c r="D45" s="11"/>
      <c r="E45" s="12"/>
      <c r="F45" s="12"/>
      <c r="G45" s="12"/>
      <c r="H45" s="12"/>
      <c r="I45" s="12"/>
      <c r="J45" s="12"/>
      <c r="K45" s="12"/>
      <c r="L45" s="12"/>
      <c r="M45" s="32"/>
      <c r="N45" s="41"/>
      <c r="O45" s="74">
        <f t="shared" si="0"/>
        <v>0</v>
      </c>
    </row>
    <row r="46" spans="1:15" ht="21" customHeight="1" thickBot="1">
      <c r="A46" s="129"/>
      <c r="B46" s="130"/>
      <c r="C46" s="13" t="s">
        <v>43</v>
      </c>
      <c r="D46" s="14">
        <f>SUM(D44:D45)</f>
        <v>106</v>
      </c>
      <c r="E46" s="44">
        <f>SUM(E44:E45)</f>
        <v>48</v>
      </c>
      <c r="F46" s="44"/>
      <c r="G46" s="44"/>
      <c r="H46" s="44"/>
      <c r="I46" s="44"/>
      <c r="J46" s="44"/>
      <c r="K46" s="44"/>
      <c r="L46" s="44"/>
      <c r="M46" s="55"/>
      <c r="N46" s="45"/>
      <c r="O46" s="80">
        <f t="shared" si="0"/>
        <v>154</v>
      </c>
    </row>
    <row r="47" spans="1:15" ht="21" customHeight="1" thickBot="1">
      <c r="A47" s="138" t="s">
        <v>48</v>
      </c>
      <c r="B47" s="139"/>
      <c r="C47" s="140"/>
      <c r="D47" s="15">
        <f>SUM(D46+D43+D40+D31+D22)</f>
        <v>4067</v>
      </c>
      <c r="E47" s="16">
        <f>SUM(E46+E43+E40+E31+E22)</f>
        <v>3419</v>
      </c>
      <c r="F47" s="16"/>
      <c r="G47" s="16"/>
      <c r="H47" s="16"/>
      <c r="I47" s="16"/>
      <c r="J47" s="16"/>
      <c r="K47" s="16"/>
      <c r="L47" s="16"/>
      <c r="M47" s="39"/>
      <c r="N47" s="48"/>
      <c r="O47" s="89">
        <f t="shared" si="0"/>
        <v>7486</v>
      </c>
    </row>
    <row r="48" spans="1:15" ht="21" customHeight="1" thickBot="1">
      <c r="A48" s="138" t="s">
        <v>72</v>
      </c>
      <c r="B48" s="139"/>
      <c r="C48" s="140"/>
      <c r="D48" s="15">
        <v>41</v>
      </c>
      <c r="E48" s="16">
        <v>24</v>
      </c>
      <c r="F48" s="16"/>
      <c r="G48" s="16"/>
      <c r="H48" s="16"/>
      <c r="I48" s="16"/>
      <c r="J48" s="16"/>
      <c r="K48" s="16"/>
      <c r="L48" s="16"/>
      <c r="M48" s="39"/>
      <c r="N48" s="48"/>
      <c r="O48" s="76">
        <f t="shared" si="0"/>
        <v>65</v>
      </c>
    </row>
    <row r="49" spans="1:15" ht="21" customHeight="1" thickBot="1">
      <c r="A49" s="138" t="s">
        <v>49</v>
      </c>
      <c r="B49" s="139"/>
      <c r="C49" s="140"/>
      <c r="D49" s="15">
        <f>SUM(D47:D48)</f>
        <v>4108</v>
      </c>
      <c r="E49" s="16">
        <f>SUM(E47:E48)</f>
        <v>3443</v>
      </c>
      <c r="F49" s="16"/>
      <c r="G49" s="16"/>
      <c r="H49" s="16"/>
      <c r="I49" s="16"/>
      <c r="J49" s="16"/>
      <c r="K49" s="16"/>
      <c r="L49" s="16"/>
      <c r="M49" s="39"/>
      <c r="N49" s="48"/>
      <c r="O49" s="76">
        <f t="shared" si="0"/>
        <v>7551</v>
      </c>
    </row>
    <row r="50" spans="1:15" ht="21" customHeight="1">
      <c r="A50" s="141" t="s">
        <v>73</v>
      </c>
      <c r="B50" s="131" t="s">
        <v>50</v>
      </c>
      <c r="C50" s="17" t="s">
        <v>51</v>
      </c>
      <c r="D50" s="18">
        <v>2449</v>
      </c>
      <c r="E50" s="19">
        <v>1691</v>
      </c>
      <c r="F50" s="19"/>
      <c r="G50" s="19"/>
      <c r="H50" s="19"/>
      <c r="I50" s="19"/>
      <c r="J50" s="19"/>
      <c r="K50" s="19"/>
      <c r="L50" s="19"/>
      <c r="M50" s="35"/>
      <c r="N50" s="46"/>
      <c r="O50" s="89">
        <f t="shared" si="0"/>
        <v>4140</v>
      </c>
    </row>
    <row r="51" spans="1:15" ht="21" customHeight="1">
      <c r="A51" s="98"/>
      <c r="B51" s="128"/>
      <c r="C51" s="10" t="s">
        <v>52</v>
      </c>
      <c r="D51" s="11">
        <v>1828</v>
      </c>
      <c r="E51" s="12">
        <v>1639</v>
      </c>
      <c r="F51" s="12"/>
      <c r="G51" s="12"/>
      <c r="H51" s="12"/>
      <c r="I51" s="12"/>
      <c r="J51" s="12"/>
      <c r="K51" s="12"/>
      <c r="L51" s="12"/>
      <c r="M51" s="32"/>
      <c r="N51" s="41"/>
      <c r="O51" s="74">
        <f t="shared" si="0"/>
        <v>3467</v>
      </c>
    </row>
    <row r="52" spans="1:15" ht="21" customHeight="1">
      <c r="A52" s="98"/>
      <c r="B52" s="128"/>
      <c r="C52" s="10" t="s">
        <v>43</v>
      </c>
      <c r="D52" s="11">
        <f>SUM(D50:D51)</f>
        <v>4277</v>
      </c>
      <c r="E52" s="12">
        <f>SUM(E50:E51)</f>
        <v>3330</v>
      </c>
      <c r="F52" s="12"/>
      <c r="G52" s="12"/>
      <c r="H52" s="12"/>
      <c r="I52" s="12"/>
      <c r="J52" s="12"/>
      <c r="K52" s="12"/>
      <c r="L52" s="12"/>
      <c r="M52" s="32"/>
      <c r="N52" s="41"/>
      <c r="O52" s="74">
        <f t="shared" si="0"/>
        <v>7607</v>
      </c>
    </row>
    <row r="53" spans="1:15" ht="21" customHeight="1">
      <c r="A53" s="98"/>
      <c r="B53" s="134" t="s">
        <v>74</v>
      </c>
      <c r="C53" s="135"/>
      <c r="D53" s="11">
        <v>52</v>
      </c>
      <c r="E53" s="12">
        <v>16</v>
      </c>
      <c r="F53" s="12"/>
      <c r="G53" s="12"/>
      <c r="H53" s="12"/>
      <c r="I53" s="12"/>
      <c r="J53" s="12"/>
      <c r="K53" s="12"/>
      <c r="L53" s="12"/>
      <c r="M53" s="32"/>
      <c r="N53" s="41"/>
      <c r="O53" s="74">
        <f t="shared" si="0"/>
        <v>68</v>
      </c>
    </row>
    <row r="54" spans="1:15" ht="21" customHeight="1" thickBot="1">
      <c r="A54" s="142"/>
      <c r="B54" s="136" t="s">
        <v>75</v>
      </c>
      <c r="C54" s="137"/>
      <c r="D54" s="20">
        <v>128</v>
      </c>
      <c r="E54" s="21">
        <v>62</v>
      </c>
      <c r="F54" s="21"/>
      <c r="G54" s="21"/>
      <c r="H54" s="21"/>
      <c r="I54" s="21"/>
      <c r="J54" s="21"/>
      <c r="K54" s="21"/>
      <c r="L54" s="21"/>
      <c r="M54" s="40"/>
      <c r="N54" s="42"/>
      <c r="O54" s="90">
        <f t="shared" si="0"/>
        <v>190</v>
      </c>
    </row>
    <row r="55" spans="1:15" ht="21" customHeight="1" thickBot="1">
      <c r="A55" s="143" t="s">
        <v>54</v>
      </c>
      <c r="B55" s="144"/>
      <c r="C55" s="145"/>
      <c r="D55" s="15">
        <f>SUM(D52:D54)</f>
        <v>4457</v>
      </c>
      <c r="E55" s="16">
        <f>SUM(E52:E54)</f>
        <v>3408</v>
      </c>
      <c r="F55" s="16"/>
      <c r="G55" s="16"/>
      <c r="H55" s="16"/>
      <c r="I55" s="16"/>
      <c r="J55" s="16"/>
      <c r="K55" s="16"/>
      <c r="L55" s="16"/>
      <c r="M55" s="39"/>
      <c r="N55" s="48"/>
      <c r="O55" s="76">
        <f t="shared" si="0"/>
        <v>7865</v>
      </c>
    </row>
    <row r="56" spans="1:15" ht="23.25" customHeight="1" thickBot="1">
      <c r="A56" s="146" t="s">
        <v>35</v>
      </c>
      <c r="B56" s="147"/>
      <c r="C56" s="148"/>
      <c r="D56" s="77">
        <f>SUM(D49+D55)</f>
        <v>8565</v>
      </c>
      <c r="E56" s="78">
        <f>SUM(E49+E55)</f>
        <v>6851</v>
      </c>
      <c r="F56" s="78"/>
      <c r="G56" s="78"/>
      <c r="H56" s="78"/>
      <c r="I56" s="78"/>
      <c r="J56" s="78"/>
      <c r="K56" s="78"/>
      <c r="L56" s="78"/>
      <c r="M56" s="82"/>
      <c r="N56" s="94"/>
      <c r="O56" s="76">
        <f>SUM(D56:N56)</f>
        <v>15416</v>
      </c>
    </row>
    <row r="59" spans="1:15" ht="13.5">
      <c r="A59" s="132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1:15" ht="13.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</sheetData>
  <sheetProtection/>
  <mergeCells count="41">
    <mergeCell ref="A59:O60"/>
    <mergeCell ref="B11:B13"/>
    <mergeCell ref="B14:B16"/>
    <mergeCell ref="B17:B19"/>
    <mergeCell ref="B20:B22"/>
    <mergeCell ref="B29:B31"/>
    <mergeCell ref="A56:C56"/>
    <mergeCell ref="A55:C55"/>
    <mergeCell ref="B53:C53"/>
    <mergeCell ref="B54:C54"/>
    <mergeCell ref="B50:B52"/>
    <mergeCell ref="A50:A54"/>
    <mergeCell ref="B38:B40"/>
    <mergeCell ref="A49:C49"/>
    <mergeCell ref="A48:C48"/>
    <mergeCell ref="A41:B43"/>
    <mergeCell ref="A32:A40"/>
    <mergeCell ref="B32:B34"/>
    <mergeCell ref="B26:B28"/>
    <mergeCell ref="B35:B37"/>
    <mergeCell ref="A47:C47"/>
    <mergeCell ref="A44:B46"/>
    <mergeCell ref="A11:A22"/>
    <mergeCell ref="A23:A31"/>
    <mergeCell ref="B23:B25"/>
    <mergeCell ref="A8:A10"/>
    <mergeCell ref="D7:D10"/>
    <mergeCell ref="F7:F10"/>
    <mergeCell ref="A7:C7"/>
    <mergeCell ref="E7:E10"/>
    <mergeCell ref="C8:C10"/>
    <mergeCell ref="B8:B10"/>
    <mergeCell ref="O7:O10"/>
    <mergeCell ref="M7:M10"/>
    <mergeCell ref="K7:K10"/>
    <mergeCell ref="L7:L10"/>
    <mergeCell ref="G7:G10"/>
    <mergeCell ref="I7:I10"/>
    <mergeCell ref="N7:N10"/>
    <mergeCell ref="J7:J10"/>
    <mergeCell ref="H7:H10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5" ht="15" customHeight="1">
      <c r="A4" s="22"/>
      <c r="B4" s="22"/>
      <c r="C4" s="22"/>
      <c r="D4" s="23"/>
      <c r="E4" s="1" t="s">
        <v>36</v>
      </c>
    </row>
    <row r="5" spans="1:15" ht="15" customHeight="1">
      <c r="A5" s="6"/>
      <c r="B5" s="49" t="s">
        <v>138</v>
      </c>
      <c r="C5" s="50"/>
      <c r="O5" s="24"/>
    </row>
    <row r="6" spans="5:15" ht="15" customHeight="1" thickBot="1">
      <c r="E6" s="5"/>
      <c r="F6" s="5"/>
      <c r="G6" s="5"/>
      <c r="H6" s="5"/>
      <c r="I6" s="5"/>
      <c r="O6" s="25"/>
    </row>
    <row r="7" spans="1:15" ht="48" customHeight="1">
      <c r="A7" s="104" t="s">
        <v>117</v>
      </c>
      <c r="B7" s="105"/>
      <c r="C7" s="106"/>
      <c r="D7" s="117" t="s">
        <v>139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61" t="s">
        <v>140</v>
      </c>
    </row>
    <row r="8" spans="1:15" ht="13.5">
      <c r="A8" s="98" t="s">
        <v>37</v>
      </c>
      <c r="B8" s="97" t="s">
        <v>38</v>
      </c>
      <c r="C8" s="120" t="s">
        <v>39</v>
      </c>
      <c r="D8" s="152"/>
      <c r="E8" s="152"/>
      <c r="F8" s="152"/>
      <c r="G8" s="152"/>
      <c r="H8" s="154"/>
      <c r="I8" s="154"/>
      <c r="J8" s="152"/>
      <c r="K8" s="152"/>
      <c r="L8" s="152"/>
      <c r="M8" s="152"/>
      <c r="N8" s="152"/>
      <c r="O8" s="162"/>
    </row>
    <row r="9" spans="1:15" ht="13.5">
      <c r="A9" s="98"/>
      <c r="B9" s="97"/>
      <c r="C9" s="120"/>
      <c r="D9" s="152"/>
      <c r="E9" s="152"/>
      <c r="F9" s="152"/>
      <c r="G9" s="152"/>
      <c r="H9" s="154"/>
      <c r="I9" s="154"/>
      <c r="J9" s="152"/>
      <c r="K9" s="152"/>
      <c r="L9" s="152"/>
      <c r="M9" s="152"/>
      <c r="N9" s="152"/>
      <c r="O9" s="162"/>
    </row>
    <row r="10" spans="1:15" ht="18.75" customHeight="1" thickBot="1">
      <c r="A10" s="99"/>
      <c r="B10" s="100"/>
      <c r="C10" s="121"/>
      <c r="D10" s="153"/>
      <c r="E10" s="153"/>
      <c r="F10" s="153"/>
      <c r="G10" s="153"/>
      <c r="H10" s="155"/>
      <c r="I10" s="155"/>
      <c r="J10" s="153"/>
      <c r="K10" s="153"/>
      <c r="L10" s="153"/>
      <c r="M10" s="153"/>
      <c r="N10" s="153"/>
      <c r="O10" s="163"/>
    </row>
    <row r="11" spans="1:15" ht="21" customHeight="1">
      <c r="A11" s="107" t="s">
        <v>141</v>
      </c>
      <c r="B11" s="96" t="s">
        <v>40</v>
      </c>
      <c r="C11" s="7" t="s">
        <v>41</v>
      </c>
      <c r="D11" s="9">
        <v>45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73">
        <f aca="true" t="shared" si="0" ref="O11:O56">SUM(D11:N11)</f>
        <v>45</v>
      </c>
    </row>
    <row r="12" spans="1:15" ht="21" customHeight="1">
      <c r="A12" s="108"/>
      <c r="B12" s="97"/>
      <c r="C12" s="10" t="s">
        <v>42</v>
      </c>
      <c r="D12" s="12">
        <v>2</v>
      </c>
      <c r="E12" s="12" t="s">
        <v>76</v>
      </c>
      <c r="F12" s="12"/>
      <c r="G12" s="12"/>
      <c r="H12" s="12"/>
      <c r="I12" s="12"/>
      <c r="J12" s="12"/>
      <c r="K12" s="12"/>
      <c r="L12" s="12"/>
      <c r="M12" s="12"/>
      <c r="N12" s="12"/>
      <c r="O12" s="74">
        <f t="shared" si="0"/>
        <v>2</v>
      </c>
    </row>
    <row r="13" spans="1:15" ht="21" customHeight="1">
      <c r="A13" s="108"/>
      <c r="B13" s="97"/>
      <c r="C13" s="10" t="s">
        <v>43</v>
      </c>
      <c r="D13" s="12">
        <f>SUM(D11:D12)</f>
        <v>47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74">
        <f t="shared" si="0"/>
        <v>47</v>
      </c>
    </row>
    <row r="14" spans="1:15" ht="21" customHeight="1">
      <c r="A14" s="108"/>
      <c r="B14" s="97" t="s">
        <v>44</v>
      </c>
      <c r="C14" s="10" t="s">
        <v>41</v>
      </c>
      <c r="D14" s="12">
        <v>120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74">
        <f t="shared" si="0"/>
        <v>120</v>
      </c>
    </row>
    <row r="15" spans="1:15" ht="21" customHeight="1">
      <c r="A15" s="108"/>
      <c r="B15" s="97"/>
      <c r="C15" s="10" t="s">
        <v>42</v>
      </c>
      <c r="D15" s="12">
        <v>3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4">
        <f t="shared" si="0"/>
        <v>3</v>
      </c>
    </row>
    <row r="16" spans="1:15" ht="21" customHeight="1">
      <c r="A16" s="108"/>
      <c r="B16" s="97"/>
      <c r="C16" s="10" t="s">
        <v>43</v>
      </c>
      <c r="D16" s="11">
        <f>SUM(D14:D15)</f>
        <v>123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74">
        <f t="shared" si="0"/>
        <v>123</v>
      </c>
    </row>
    <row r="17" spans="1:15" ht="21" customHeight="1">
      <c r="A17" s="108"/>
      <c r="B17" s="97" t="s">
        <v>45</v>
      </c>
      <c r="C17" s="10" t="s">
        <v>41</v>
      </c>
      <c r="D17" s="12">
        <v>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74">
        <f t="shared" si="0"/>
        <v>0</v>
      </c>
    </row>
    <row r="18" spans="1:15" ht="21" customHeight="1">
      <c r="A18" s="108"/>
      <c r="B18" s="97"/>
      <c r="C18" s="10" t="s">
        <v>42</v>
      </c>
      <c r="D18" s="12">
        <v>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74">
        <f t="shared" si="0"/>
        <v>0</v>
      </c>
    </row>
    <row r="19" spans="1:15" ht="21" customHeight="1">
      <c r="A19" s="108"/>
      <c r="B19" s="97"/>
      <c r="C19" s="10" t="s">
        <v>43</v>
      </c>
      <c r="D19" s="12">
        <f>SUM(D17:D18)</f>
        <v>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74">
        <f t="shared" si="0"/>
        <v>0</v>
      </c>
    </row>
    <row r="20" spans="1:15" ht="21" customHeight="1">
      <c r="A20" s="108"/>
      <c r="B20" s="97" t="s">
        <v>142</v>
      </c>
      <c r="C20" s="10" t="s">
        <v>41</v>
      </c>
      <c r="D20" s="11">
        <f>D11+D14+D17</f>
        <v>165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74">
        <f t="shared" si="0"/>
        <v>165</v>
      </c>
    </row>
    <row r="21" spans="1:15" ht="21" customHeight="1">
      <c r="A21" s="108"/>
      <c r="B21" s="97"/>
      <c r="C21" s="10" t="s">
        <v>42</v>
      </c>
      <c r="D21" s="11">
        <f>D12+D15+D18</f>
        <v>5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74">
        <f t="shared" si="0"/>
        <v>5</v>
      </c>
    </row>
    <row r="22" spans="1:15" ht="21" customHeight="1" thickBot="1">
      <c r="A22" s="109"/>
      <c r="B22" s="100"/>
      <c r="C22" s="13" t="s">
        <v>43</v>
      </c>
      <c r="D22" s="11">
        <f>SUM(D20:D21)</f>
        <v>170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74">
        <f t="shared" si="0"/>
        <v>170</v>
      </c>
    </row>
    <row r="23" spans="1:15" ht="21" customHeight="1">
      <c r="A23" s="107" t="s">
        <v>143</v>
      </c>
      <c r="B23" s="96" t="s">
        <v>40</v>
      </c>
      <c r="C23" s="7" t="s">
        <v>41</v>
      </c>
      <c r="D23" s="9">
        <v>3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73">
        <f t="shared" si="0"/>
        <v>3</v>
      </c>
    </row>
    <row r="24" spans="1:15" ht="21" customHeight="1">
      <c r="A24" s="108"/>
      <c r="B24" s="97"/>
      <c r="C24" s="10" t="s">
        <v>42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74">
        <f t="shared" si="0"/>
        <v>0</v>
      </c>
    </row>
    <row r="25" spans="1:15" ht="21" customHeight="1">
      <c r="A25" s="108"/>
      <c r="B25" s="97"/>
      <c r="C25" s="10" t="s">
        <v>43</v>
      </c>
      <c r="D25" s="11">
        <f>SUM(D23:D24)</f>
        <v>3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74">
        <f t="shared" si="0"/>
        <v>3</v>
      </c>
    </row>
    <row r="26" spans="1:15" ht="21" customHeight="1">
      <c r="A26" s="108"/>
      <c r="B26" s="97" t="s">
        <v>44</v>
      </c>
      <c r="C26" s="10" t="s">
        <v>41</v>
      </c>
      <c r="D26" s="12">
        <v>7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74">
        <f t="shared" si="0"/>
        <v>7</v>
      </c>
    </row>
    <row r="27" spans="1:15" ht="21" customHeight="1">
      <c r="A27" s="108"/>
      <c r="B27" s="97"/>
      <c r="C27" s="10" t="s">
        <v>42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74">
        <f t="shared" si="0"/>
        <v>0</v>
      </c>
    </row>
    <row r="28" spans="1:15" ht="21" customHeight="1">
      <c r="A28" s="108"/>
      <c r="B28" s="97"/>
      <c r="C28" s="10" t="s">
        <v>43</v>
      </c>
      <c r="D28" s="11">
        <f>SUM(D26:D27)</f>
        <v>7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4">
        <f t="shared" si="0"/>
        <v>7</v>
      </c>
    </row>
    <row r="29" spans="1:15" ht="21" customHeight="1">
      <c r="A29" s="108"/>
      <c r="B29" s="97" t="s">
        <v>142</v>
      </c>
      <c r="C29" s="10" t="s">
        <v>41</v>
      </c>
      <c r="D29" s="11">
        <f>D23+D26</f>
        <v>10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74">
        <f t="shared" si="0"/>
        <v>10</v>
      </c>
    </row>
    <row r="30" spans="1:15" ht="21" customHeight="1">
      <c r="A30" s="108"/>
      <c r="B30" s="97"/>
      <c r="C30" s="10" t="s">
        <v>42</v>
      </c>
      <c r="D30" s="11">
        <f>D24+D27</f>
        <v>0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74">
        <f t="shared" si="0"/>
        <v>0</v>
      </c>
    </row>
    <row r="31" spans="1:15" ht="21" customHeight="1" thickBot="1">
      <c r="A31" s="109"/>
      <c r="B31" s="100"/>
      <c r="C31" s="13" t="s">
        <v>43</v>
      </c>
      <c r="D31" s="11">
        <f>D25+D28</f>
        <v>10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74">
        <f t="shared" si="0"/>
        <v>10</v>
      </c>
    </row>
    <row r="32" spans="1:15" ht="21" customHeight="1">
      <c r="A32" s="107" t="s">
        <v>144</v>
      </c>
      <c r="B32" s="96" t="s">
        <v>40</v>
      </c>
      <c r="C32" s="7" t="s">
        <v>41</v>
      </c>
      <c r="D32" s="9">
        <v>183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73">
        <f t="shared" si="0"/>
        <v>183</v>
      </c>
    </row>
    <row r="33" spans="1:15" ht="21" customHeight="1">
      <c r="A33" s="108"/>
      <c r="B33" s="97"/>
      <c r="C33" s="10" t="s">
        <v>42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74">
        <f t="shared" si="0"/>
        <v>0</v>
      </c>
    </row>
    <row r="34" spans="1:15" ht="21" customHeight="1">
      <c r="A34" s="108"/>
      <c r="B34" s="97"/>
      <c r="C34" s="10" t="s">
        <v>43</v>
      </c>
      <c r="D34" s="11">
        <f>SUM(D32:D33)</f>
        <v>183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4">
        <f t="shared" si="0"/>
        <v>183</v>
      </c>
    </row>
    <row r="35" spans="1:15" ht="21" customHeight="1">
      <c r="A35" s="108"/>
      <c r="B35" s="97" t="s">
        <v>44</v>
      </c>
      <c r="C35" s="10" t="s">
        <v>41</v>
      </c>
      <c r="D35" s="12">
        <v>277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4">
        <f t="shared" si="0"/>
        <v>277</v>
      </c>
    </row>
    <row r="36" spans="1:15" ht="21" customHeight="1">
      <c r="A36" s="108"/>
      <c r="B36" s="97"/>
      <c r="C36" s="10" t="s">
        <v>42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74">
        <f t="shared" si="0"/>
        <v>0</v>
      </c>
    </row>
    <row r="37" spans="1:15" ht="21" customHeight="1">
      <c r="A37" s="108"/>
      <c r="B37" s="97"/>
      <c r="C37" s="10" t="s">
        <v>43</v>
      </c>
      <c r="D37" s="12">
        <f>SUM(D35:D36)</f>
        <v>277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74">
        <f t="shared" si="0"/>
        <v>277</v>
      </c>
    </row>
    <row r="38" spans="1:15" ht="21" customHeight="1">
      <c r="A38" s="108"/>
      <c r="B38" s="97" t="s">
        <v>142</v>
      </c>
      <c r="C38" s="10" t="s">
        <v>41</v>
      </c>
      <c r="D38" s="11">
        <f>D32+D35</f>
        <v>460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74">
        <f t="shared" si="0"/>
        <v>460</v>
      </c>
    </row>
    <row r="39" spans="1:15" ht="21" customHeight="1">
      <c r="A39" s="108"/>
      <c r="B39" s="97"/>
      <c r="C39" s="10" t="s">
        <v>42</v>
      </c>
      <c r="D39" s="11">
        <f>D33+D36</f>
        <v>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74">
        <f t="shared" si="0"/>
        <v>0</v>
      </c>
    </row>
    <row r="40" spans="1:15" ht="21" customHeight="1" thickBot="1">
      <c r="A40" s="109"/>
      <c r="B40" s="100"/>
      <c r="C40" s="13" t="s">
        <v>43</v>
      </c>
      <c r="D40" s="11">
        <f>D34+D37</f>
        <v>460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74">
        <f t="shared" si="0"/>
        <v>460</v>
      </c>
    </row>
    <row r="41" spans="1:15" ht="21" customHeight="1">
      <c r="A41" s="125" t="s">
        <v>46</v>
      </c>
      <c r="B41" s="126"/>
      <c r="C41" s="7" t="s">
        <v>41</v>
      </c>
      <c r="D41" s="9">
        <v>27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73">
        <f t="shared" si="0"/>
        <v>27</v>
      </c>
    </row>
    <row r="42" spans="1:15" ht="21" customHeight="1">
      <c r="A42" s="127"/>
      <c r="B42" s="128"/>
      <c r="C42" s="10" t="s">
        <v>42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74">
        <f t="shared" si="0"/>
        <v>0</v>
      </c>
    </row>
    <row r="43" spans="1:15" ht="21" customHeight="1" thickBot="1">
      <c r="A43" s="129"/>
      <c r="B43" s="130"/>
      <c r="C43" s="13" t="s">
        <v>43</v>
      </c>
      <c r="D43" s="14">
        <f>SUM(D41:D42)</f>
        <v>27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89">
        <f t="shared" si="0"/>
        <v>27</v>
      </c>
    </row>
    <row r="44" spans="1:15" ht="21" customHeight="1">
      <c r="A44" s="125" t="s">
        <v>47</v>
      </c>
      <c r="B44" s="126"/>
      <c r="C44" s="7" t="s">
        <v>41</v>
      </c>
      <c r="D44" s="9">
        <v>24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73">
        <f t="shared" si="0"/>
        <v>24</v>
      </c>
    </row>
    <row r="45" spans="1:15" ht="21" customHeight="1">
      <c r="A45" s="127"/>
      <c r="B45" s="128"/>
      <c r="C45" s="10" t="s">
        <v>42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4">
        <f t="shared" si="0"/>
        <v>0</v>
      </c>
    </row>
    <row r="46" spans="1:15" ht="21" customHeight="1" thickBot="1">
      <c r="A46" s="129"/>
      <c r="B46" s="130"/>
      <c r="C46" s="13" t="s">
        <v>43</v>
      </c>
      <c r="D46" s="14">
        <f>SUM(D44:D45)</f>
        <v>24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90">
        <f t="shared" si="0"/>
        <v>24</v>
      </c>
    </row>
    <row r="47" spans="1:15" ht="21" customHeight="1" thickBot="1">
      <c r="A47" s="138" t="s">
        <v>48</v>
      </c>
      <c r="B47" s="139"/>
      <c r="C47" s="140"/>
      <c r="D47" s="16">
        <f>SUM(D46+D43+D40+D31+D22)</f>
        <v>691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76">
        <f t="shared" si="0"/>
        <v>691</v>
      </c>
    </row>
    <row r="48" spans="1:15" ht="21" customHeight="1" thickBot="1">
      <c r="A48" s="138" t="s">
        <v>145</v>
      </c>
      <c r="B48" s="139"/>
      <c r="C48" s="140"/>
      <c r="D48" s="16">
        <v>4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76">
        <f t="shared" si="0"/>
        <v>4</v>
      </c>
    </row>
    <row r="49" spans="1:15" ht="21" customHeight="1" thickBot="1">
      <c r="A49" s="138" t="s">
        <v>49</v>
      </c>
      <c r="B49" s="139"/>
      <c r="C49" s="140"/>
      <c r="D49" s="16">
        <f>SUM(D47:D48)</f>
        <v>695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76">
        <f t="shared" si="0"/>
        <v>695</v>
      </c>
    </row>
    <row r="50" spans="1:15" ht="21" customHeight="1">
      <c r="A50" s="141" t="s">
        <v>146</v>
      </c>
      <c r="B50" s="131" t="s">
        <v>50</v>
      </c>
      <c r="C50" s="17" t="s">
        <v>51</v>
      </c>
      <c r="D50" s="19">
        <v>331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89">
        <f t="shared" si="0"/>
        <v>331</v>
      </c>
    </row>
    <row r="51" spans="1:15" ht="21" customHeight="1">
      <c r="A51" s="98"/>
      <c r="B51" s="128"/>
      <c r="C51" s="10" t="s">
        <v>52</v>
      </c>
      <c r="D51" s="12">
        <v>301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74">
        <f t="shared" si="0"/>
        <v>301</v>
      </c>
    </row>
    <row r="52" spans="1:15" ht="21" customHeight="1">
      <c r="A52" s="98"/>
      <c r="B52" s="128"/>
      <c r="C52" s="10" t="s">
        <v>43</v>
      </c>
      <c r="D52" s="11">
        <f>SUM(D50+D51)</f>
        <v>632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74">
        <f t="shared" si="0"/>
        <v>632</v>
      </c>
    </row>
    <row r="53" spans="1:15" ht="21" customHeight="1">
      <c r="A53" s="98"/>
      <c r="B53" s="134" t="s">
        <v>147</v>
      </c>
      <c r="C53" s="135"/>
      <c r="D53" s="12">
        <v>5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74">
        <f t="shared" si="0"/>
        <v>5</v>
      </c>
    </row>
    <row r="54" spans="1:15" ht="21" customHeight="1" thickBot="1">
      <c r="A54" s="142"/>
      <c r="B54" s="136" t="s">
        <v>148</v>
      </c>
      <c r="C54" s="137"/>
      <c r="D54" s="21">
        <v>30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90">
        <f t="shared" si="0"/>
        <v>30</v>
      </c>
    </row>
    <row r="55" spans="1:15" ht="21" customHeight="1" thickBot="1">
      <c r="A55" s="143" t="s">
        <v>54</v>
      </c>
      <c r="B55" s="144"/>
      <c r="C55" s="145"/>
      <c r="D55" s="16">
        <f>SUM(D52:D54)</f>
        <v>667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76">
        <f t="shared" si="0"/>
        <v>667</v>
      </c>
    </row>
    <row r="56" spans="1:15" ht="23.25" customHeight="1" thickBot="1">
      <c r="A56" s="146" t="s">
        <v>35</v>
      </c>
      <c r="B56" s="147"/>
      <c r="C56" s="148"/>
      <c r="D56" s="78">
        <f>SUM(D49+D55)</f>
        <v>1362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6">
        <f t="shared" si="0"/>
        <v>1362</v>
      </c>
    </row>
    <row r="59" spans="1:15" ht="13.5">
      <c r="A59" s="132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1:15" ht="13.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</sheetData>
  <sheetProtection/>
  <mergeCells count="41">
    <mergeCell ref="O7:O10"/>
    <mergeCell ref="L7:L10"/>
    <mergeCell ref="N7:N10"/>
    <mergeCell ref="M7:M10"/>
    <mergeCell ref="H7:H10"/>
    <mergeCell ref="A7:C7"/>
    <mergeCell ref="A11:A22"/>
    <mergeCell ref="A8:A10"/>
    <mergeCell ref="B8:B10"/>
    <mergeCell ref="B17:B19"/>
    <mergeCell ref="B20:B22"/>
    <mergeCell ref="F7:F10"/>
    <mergeCell ref="C8:C10"/>
    <mergeCell ref="E7:E10"/>
    <mergeCell ref="D7:D10"/>
    <mergeCell ref="B23:B25"/>
    <mergeCell ref="K7:K10"/>
    <mergeCell ref="J7:J10"/>
    <mergeCell ref="I7:I10"/>
    <mergeCell ref="G7:G10"/>
    <mergeCell ref="B14:B16"/>
    <mergeCell ref="B54:C54"/>
    <mergeCell ref="B11:B13"/>
    <mergeCell ref="A50:A54"/>
    <mergeCell ref="A44:B46"/>
    <mergeCell ref="B50:B52"/>
    <mergeCell ref="A48:C48"/>
    <mergeCell ref="A23:A31"/>
    <mergeCell ref="B29:B31"/>
    <mergeCell ref="A49:C49"/>
    <mergeCell ref="B32:B34"/>
    <mergeCell ref="B53:C53"/>
    <mergeCell ref="B35:B37"/>
    <mergeCell ref="A55:C55"/>
    <mergeCell ref="B26:B28"/>
    <mergeCell ref="A41:B43"/>
    <mergeCell ref="A59:O60"/>
    <mergeCell ref="A47:C47"/>
    <mergeCell ref="A56:C56"/>
    <mergeCell ref="A32:A40"/>
    <mergeCell ref="B38:B40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5" ht="15" customHeight="1">
      <c r="A4" s="22"/>
      <c r="B4" s="22"/>
      <c r="C4" s="22"/>
      <c r="D4" s="22"/>
      <c r="E4" s="22"/>
    </row>
    <row r="5" spans="1:15" ht="15" customHeight="1">
      <c r="A5" s="49" t="s">
        <v>77</v>
      </c>
      <c r="C5" s="50"/>
      <c r="D5" s="56"/>
      <c r="E5" s="52"/>
      <c r="M5" s="53"/>
      <c r="N5" s="53"/>
      <c r="O5" s="24"/>
    </row>
    <row r="6" spans="13:15" ht="15" customHeight="1" thickBot="1">
      <c r="M6" s="25"/>
      <c r="N6" s="25"/>
      <c r="O6" s="25"/>
    </row>
    <row r="7" spans="1:15" ht="48" customHeight="1">
      <c r="A7" s="104" t="s">
        <v>4</v>
      </c>
      <c r="B7" s="105"/>
      <c r="C7" s="106"/>
      <c r="D7" s="156" t="s">
        <v>78</v>
      </c>
      <c r="E7" s="159" t="s">
        <v>79</v>
      </c>
      <c r="F7" s="117" t="s">
        <v>80</v>
      </c>
      <c r="G7" s="117"/>
      <c r="H7" s="117"/>
      <c r="I7" s="117"/>
      <c r="J7" s="117"/>
      <c r="K7" s="117"/>
      <c r="L7" s="117"/>
      <c r="M7" s="117"/>
      <c r="N7" s="164"/>
      <c r="O7" s="161" t="s">
        <v>18</v>
      </c>
    </row>
    <row r="8" spans="1:15" ht="13.5">
      <c r="A8" s="98" t="s">
        <v>37</v>
      </c>
      <c r="B8" s="97" t="s">
        <v>38</v>
      </c>
      <c r="C8" s="120" t="s">
        <v>39</v>
      </c>
      <c r="D8" s="157"/>
      <c r="E8" s="160"/>
      <c r="F8" s="152"/>
      <c r="G8" s="152"/>
      <c r="H8" s="154"/>
      <c r="I8" s="154"/>
      <c r="J8" s="152"/>
      <c r="K8" s="152"/>
      <c r="L8" s="152"/>
      <c r="M8" s="152"/>
      <c r="N8" s="165"/>
      <c r="O8" s="162"/>
    </row>
    <row r="9" spans="1:15" ht="13.5">
      <c r="A9" s="98"/>
      <c r="B9" s="97"/>
      <c r="C9" s="120"/>
      <c r="D9" s="157"/>
      <c r="E9" s="160"/>
      <c r="F9" s="152"/>
      <c r="G9" s="152"/>
      <c r="H9" s="154"/>
      <c r="I9" s="154"/>
      <c r="J9" s="152"/>
      <c r="K9" s="152"/>
      <c r="L9" s="152"/>
      <c r="M9" s="152"/>
      <c r="N9" s="165"/>
      <c r="O9" s="162"/>
    </row>
    <row r="10" spans="1:15" ht="18.75" customHeight="1" thickBot="1">
      <c r="A10" s="99"/>
      <c r="B10" s="100"/>
      <c r="C10" s="121"/>
      <c r="D10" s="158"/>
      <c r="E10" s="178"/>
      <c r="F10" s="153"/>
      <c r="G10" s="153"/>
      <c r="H10" s="155"/>
      <c r="I10" s="155"/>
      <c r="J10" s="153"/>
      <c r="K10" s="153"/>
      <c r="L10" s="153"/>
      <c r="M10" s="153"/>
      <c r="N10" s="166"/>
      <c r="O10" s="163"/>
    </row>
    <row r="11" spans="1:15" ht="21" customHeight="1">
      <c r="A11" s="107" t="s">
        <v>14</v>
      </c>
      <c r="B11" s="96" t="s">
        <v>40</v>
      </c>
      <c r="C11" s="7" t="s">
        <v>41</v>
      </c>
      <c r="D11" s="8">
        <v>275</v>
      </c>
      <c r="E11" s="9">
        <v>123</v>
      </c>
      <c r="F11" s="9">
        <v>104</v>
      </c>
      <c r="G11" s="9"/>
      <c r="H11" s="9"/>
      <c r="I11" s="9"/>
      <c r="J11" s="9"/>
      <c r="K11" s="9"/>
      <c r="L11" s="9"/>
      <c r="M11" s="9"/>
      <c r="N11" s="37"/>
      <c r="O11" s="73">
        <f aca="true" t="shared" si="0" ref="O11:O56">SUM(D11:N11)</f>
        <v>502</v>
      </c>
    </row>
    <row r="12" spans="1:15" ht="21" customHeight="1">
      <c r="A12" s="108"/>
      <c r="B12" s="97"/>
      <c r="C12" s="10" t="s">
        <v>42</v>
      </c>
      <c r="D12" s="11">
        <v>93</v>
      </c>
      <c r="E12" s="12">
        <v>13</v>
      </c>
      <c r="F12" s="12">
        <v>62</v>
      </c>
      <c r="G12" s="12"/>
      <c r="H12" s="12"/>
      <c r="I12" s="12"/>
      <c r="J12" s="12"/>
      <c r="K12" s="12"/>
      <c r="L12" s="12"/>
      <c r="M12" s="12"/>
      <c r="N12" s="32"/>
      <c r="O12" s="74">
        <f t="shared" si="0"/>
        <v>168</v>
      </c>
    </row>
    <row r="13" spans="1:15" ht="21" customHeight="1">
      <c r="A13" s="108"/>
      <c r="B13" s="97"/>
      <c r="C13" s="10" t="s">
        <v>43</v>
      </c>
      <c r="D13" s="11">
        <f>SUM(D11:D12)</f>
        <v>368</v>
      </c>
      <c r="E13" s="12">
        <f>SUM(E11:E12)</f>
        <v>136</v>
      </c>
      <c r="F13" s="12">
        <f>SUM(F11:F12)</f>
        <v>166</v>
      </c>
      <c r="G13" s="12"/>
      <c r="H13" s="12"/>
      <c r="I13" s="12"/>
      <c r="J13" s="12"/>
      <c r="K13" s="12"/>
      <c r="L13" s="12"/>
      <c r="M13" s="12"/>
      <c r="N13" s="32"/>
      <c r="O13" s="74">
        <f t="shared" si="0"/>
        <v>670</v>
      </c>
    </row>
    <row r="14" spans="1:15" ht="21" customHeight="1">
      <c r="A14" s="108"/>
      <c r="B14" s="97" t="s">
        <v>44</v>
      </c>
      <c r="C14" s="10" t="s">
        <v>41</v>
      </c>
      <c r="D14" s="11">
        <v>716</v>
      </c>
      <c r="E14" s="12">
        <v>443</v>
      </c>
      <c r="F14" s="12">
        <v>237</v>
      </c>
      <c r="G14" s="12"/>
      <c r="H14" s="12"/>
      <c r="I14" s="12"/>
      <c r="J14" s="12"/>
      <c r="K14" s="12"/>
      <c r="L14" s="12"/>
      <c r="M14" s="12"/>
      <c r="N14" s="32"/>
      <c r="O14" s="75">
        <f t="shared" si="0"/>
        <v>1396</v>
      </c>
    </row>
    <row r="15" spans="1:15" ht="21" customHeight="1">
      <c r="A15" s="108"/>
      <c r="B15" s="97"/>
      <c r="C15" s="10" t="s">
        <v>42</v>
      </c>
      <c r="D15" s="11">
        <v>5</v>
      </c>
      <c r="E15" s="12">
        <v>11</v>
      </c>
      <c r="F15" s="12">
        <v>6</v>
      </c>
      <c r="G15" s="12"/>
      <c r="H15" s="12"/>
      <c r="I15" s="12"/>
      <c r="J15" s="12"/>
      <c r="K15" s="12"/>
      <c r="L15" s="12"/>
      <c r="M15" s="12"/>
      <c r="N15" s="32"/>
      <c r="O15" s="74">
        <f t="shared" si="0"/>
        <v>22</v>
      </c>
    </row>
    <row r="16" spans="1:15" ht="21" customHeight="1">
      <c r="A16" s="108"/>
      <c r="B16" s="97"/>
      <c r="C16" s="10" t="s">
        <v>43</v>
      </c>
      <c r="D16" s="11">
        <f>SUM(D14:D15)</f>
        <v>721</v>
      </c>
      <c r="E16" s="12">
        <f>SUM(E14:E15)</f>
        <v>454</v>
      </c>
      <c r="F16" s="12">
        <f>SUM(F14:F15)</f>
        <v>243</v>
      </c>
      <c r="G16" s="12"/>
      <c r="H16" s="12"/>
      <c r="I16" s="12"/>
      <c r="J16" s="12"/>
      <c r="K16" s="12"/>
      <c r="L16" s="12"/>
      <c r="M16" s="12"/>
      <c r="N16" s="32"/>
      <c r="O16" s="75">
        <f t="shared" si="0"/>
        <v>1418</v>
      </c>
    </row>
    <row r="17" spans="1:15" ht="21" customHeight="1">
      <c r="A17" s="108"/>
      <c r="B17" s="97" t="s">
        <v>45</v>
      </c>
      <c r="C17" s="10" t="s">
        <v>41</v>
      </c>
      <c r="D17" s="11">
        <v>1</v>
      </c>
      <c r="E17" s="12"/>
      <c r="F17" s="12"/>
      <c r="G17" s="12"/>
      <c r="H17" s="12"/>
      <c r="I17" s="12"/>
      <c r="J17" s="12"/>
      <c r="K17" s="12"/>
      <c r="L17" s="12"/>
      <c r="M17" s="12"/>
      <c r="N17" s="32"/>
      <c r="O17" s="74">
        <f t="shared" si="0"/>
        <v>1</v>
      </c>
    </row>
    <row r="18" spans="1:15" ht="21" customHeight="1">
      <c r="A18" s="108"/>
      <c r="B18" s="97"/>
      <c r="C18" s="10" t="s">
        <v>42</v>
      </c>
      <c r="D18" s="11">
        <v>5</v>
      </c>
      <c r="E18" s="12"/>
      <c r="F18" s="12">
        <v>7</v>
      </c>
      <c r="G18" s="12"/>
      <c r="H18" s="12"/>
      <c r="I18" s="12"/>
      <c r="J18" s="12"/>
      <c r="K18" s="12"/>
      <c r="L18" s="12"/>
      <c r="M18" s="12"/>
      <c r="N18" s="32"/>
      <c r="O18" s="75">
        <f t="shared" si="0"/>
        <v>12</v>
      </c>
    </row>
    <row r="19" spans="1:15" ht="21" customHeight="1">
      <c r="A19" s="108"/>
      <c r="B19" s="97"/>
      <c r="C19" s="10" t="s">
        <v>43</v>
      </c>
      <c r="D19" s="11">
        <f>SUM(D17:D18)</f>
        <v>6</v>
      </c>
      <c r="E19" s="12">
        <v>0</v>
      </c>
      <c r="F19" s="12">
        <f>SUM(F17:F18)</f>
        <v>7</v>
      </c>
      <c r="G19" s="12"/>
      <c r="H19" s="12"/>
      <c r="I19" s="12"/>
      <c r="J19" s="12"/>
      <c r="K19" s="12"/>
      <c r="L19" s="12"/>
      <c r="M19" s="12"/>
      <c r="N19" s="32"/>
      <c r="O19" s="74">
        <f t="shared" si="0"/>
        <v>13</v>
      </c>
    </row>
    <row r="20" spans="1:15" ht="21" customHeight="1">
      <c r="A20" s="108"/>
      <c r="B20" s="97" t="s">
        <v>21</v>
      </c>
      <c r="C20" s="10" t="s">
        <v>41</v>
      </c>
      <c r="D20" s="11">
        <f aca="true" t="shared" si="1" ref="D20:F22">D11+D14+D17</f>
        <v>992</v>
      </c>
      <c r="E20" s="11">
        <f t="shared" si="1"/>
        <v>566</v>
      </c>
      <c r="F20" s="11">
        <f t="shared" si="1"/>
        <v>341</v>
      </c>
      <c r="G20" s="11"/>
      <c r="H20" s="11"/>
      <c r="I20" s="11"/>
      <c r="J20" s="11"/>
      <c r="K20" s="11"/>
      <c r="L20" s="11"/>
      <c r="M20" s="11"/>
      <c r="N20" s="54"/>
      <c r="O20" s="75">
        <f t="shared" si="0"/>
        <v>1899</v>
      </c>
    </row>
    <row r="21" spans="1:15" ht="21" customHeight="1">
      <c r="A21" s="108"/>
      <c r="B21" s="97"/>
      <c r="C21" s="10" t="s">
        <v>42</v>
      </c>
      <c r="D21" s="11">
        <f t="shared" si="1"/>
        <v>103</v>
      </c>
      <c r="E21" s="11">
        <f t="shared" si="1"/>
        <v>24</v>
      </c>
      <c r="F21" s="11">
        <f t="shared" si="1"/>
        <v>75</v>
      </c>
      <c r="G21" s="11"/>
      <c r="H21" s="11"/>
      <c r="I21" s="11"/>
      <c r="J21" s="11"/>
      <c r="K21" s="11"/>
      <c r="L21" s="11"/>
      <c r="M21" s="11"/>
      <c r="N21" s="54"/>
      <c r="O21" s="74">
        <f t="shared" si="0"/>
        <v>202</v>
      </c>
    </row>
    <row r="22" spans="1:15" ht="21" customHeight="1" thickBot="1">
      <c r="A22" s="109"/>
      <c r="B22" s="100"/>
      <c r="C22" s="13" t="s">
        <v>43</v>
      </c>
      <c r="D22" s="11">
        <f t="shared" si="1"/>
        <v>1095</v>
      </c>
      <c r="E22" s="11">
        <f t="shared" si="1"/>
        <v>590</v>
      </c>
      <c r="F22" s="11">
        <f t="shared" si="1"/>
        <v>416</v>
      </c>
      <c r="G22" s="11"/>
      <c r="H22" s="11"/>
      <c r="I22" s="11"/>
      <c r="J22" s="11"/>
      <c r="K22" s="11"/>
      <c r="L22" s="11"/>
      <c r="M22" s="11"/>
      <c r="N22" s="54"/>
      <c r="O22" s="89">
        <f t="shared" si="0"/>
        <v>2101</v>
      </c>
    </row>
    <row r="23" spans="1:15" ht="21" customHeight="1">
      <c r="A23" s="107" t="s">
        <v>22</v>
      </c>
      <c r="B23" s="96" t="s">
        <v>40</v>
      </c>
      <c r="C23" s="7" t="s">
        <v>41</v>
      </c>
      <c r="D23" s="8">
        <v>6</v>
      </c>
      <c r="E23" s="9">
        <v>4</v>
      </c>
      <c r="F23" s="9">
        <v>1</v>
      </c>
      <c r="G23" s="9"/>
      <c r="H23" s="9"/>
      <c r="I23" s="9"/>
      <c r="J23" s="9"/>
      <c r="K23" s="9"/>
      <c r="L23" s="9"/>
      <c r="M23" s="9"/>
      <c r="N23" s="37"/>
      <c r="O23" s="73">
        <f t="shared" si="0"/>
        <v>11</v>
      </c>
    </row>
    <row r="24" spans="1:15" ht="21" customHeight="1">
      <c r="A24" s="108"/>
      <c r="B24" s="97"/>
      <c r="C24" s="10" t="s">
        <v>42</v>
      </c>
      <c r="D24" s="11"/>
      <c r="E24" s="12">
        <v>5</v>
      </c>
      <c r="F24" s="12"/>
      <c r="G24" s="12"/>
      <c r="H24" s="12"/>
      <c r="I24" s="12"/>
      <c r="J24" s="12"/>
      <c r="K24" s="12"/>
      <c r="L24" s="12"/>
      <c r="M24" s="12"/>
      <c r="N24" s="32"/>
      <c r="O24" s="74">
        <f t="shared" si="0"/>
        <v>5</v>
      </c>
    </row>
    <row r="25" spans="1:15" ht="21" customHeight="1">
      <c r="A25" s="108"/>
      <c r="B25" s="97"/>
      <c r="C25" s="10" t="s">
        <v>43</v>
      </c>
      <c r="D25" s="11">
        <f>SUM(D23:D24)</f>
        <v>6</v>
      </c>
      <c r="E25" s="11">
        <f>SUM(E23:E24)</f>
        <v>9</v>
      </c>
      <c r="F25" s="11">
        <f>SUM(F23:F24)</f>
        <v>1</v>
      </c>
      <c r="G25" s="11"/>
      <c r="H25" s="11"/>
      <c r="I25" s="11"/>
      <c r="J25" s="11"/>
      <c r="K25" s="11"/>
      <c r="L25" s="12"/>
      <c r="M25" s="12"/>
      <c r="N25" s="32"/>
      <c r="O25" s="75">
        <f t="shared" si="0"/>
        <v>16</v>
      </c>
    </row>
    <row r="26" spans="1:15" ht="21" customHeight="1">
      <c r="A26" s="108"/>
      <c r="B26" s="97" t="s">
        <v>44</v>
      </c>
      <c r="C26" s="10" t="s">
        <v>41</v>
      </c>
      <c r="D26" s="11">
        <v>17</v>
      </c>
      <c r="E26" s="12">
        <v>13</v>
      </c>
      <c r="F26" s="12">
        <v>4</v>
      </c>
      <c r="G26" s="12"/>
      <c r="H26" s="12"/>
      <c r="I26" s="12"/>
      <c r="J26" s="12"/>
      <c r="K26" s="12"/>
      <c r="L26" s="12"/>
      <c r="M26" s="12"/>
      <c r="N26" s="32"/>
      <c r="O26" s="74">
        <f t="shared" si="0"/>
        <v>34</v>
      </c>
    </row>
    <row r="27" spans="1:15" ht="21" customHeight="1">
      <c r="A27" s="108"/>
      <c r="B27" s="97"/>
      <c r="C27" s="10" t="s">
        <v>42</v>
      </c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32"/>
      <c r="O27" s="75">
        <f t="shared" si="0"/>
        <v>0</v>
      </c>
    </row>
    <row r="28" spans="1:15" ht="21" customHeight="1">
      <c r="A28" s="108"/>
      <c r="B28" s="97"/>
      <c r="C28" s="10" t="s">
        <v>43</v>
      </c>
      <c r="D28" s="11">
        <f>SUM(D26:D27)</f>
        <v>17</v>
      </c>
      <c r="E28" s="11">
        <f>SUM(E26:E27)</f>
        <v>13</v>
      </c>
      <c r="F28" s="11">
        <f>SUM(F26:F27)</f>
        <v>4</v>
      </c>
      <c r="G28" s="11"/>
      <c r="H28" s="11"/>
      <c r="I28" s="11"/>
      <c r="J28" s="11"/>
      <c r="K28" s="11"/>
      <c r="L28" s="12"/>
      <c r="M28" s="12"/>
      <c r="N28" s="32"/>
      <c r="O28" s="74">
        <f t="shared" si="0"/>
        <v>34</v>
      </c>
    </row>
    <row r="29" spans="1:15" ht="21" customHeight="1">
      <c r="A29" s="108"/>
      <c r="B29" s="97" t="s">
        <v>21</v>
      </c>
      <c r="C29" s="10" t="s">
        <v>41</v>
      </c>
      <c r="D29" s="11">
        <f aca="true" t="shared" si="2" ref="D29:F31">D23+D26</f>
        <v>23</v>
      </c>
      <c r="E29" s="11">
        <f t="shared" si="2"/>
        <v>17</v>
      </c>
      <c r="F29" s="11">
        <f t="shared" si="2"/>
        <v>5</v>
      </c>
      <c r="G29" s="11"/>
      <c r="H29" s="11"/>
      <c r="I29" s="11"/>
      <c r="J29" s="11"/>
      <c r="K29" s="11"/>
      <c r="L29" s="11"/>
      <c r="M29" s="11"/>
      <c r="N29" s="54"/>
      <c r="O29" s="75">
        <f t="shared" si="0"/>
        <v>45</v>
      </c>
    </row>
    <row r="30" spans="1:15" ht="21" customHeight="1">
      <c r="A30" s="108"/>
      <c r="B30" s="97"/>
      <c r="C30" s="10" t="s">
        <v>42</v>
      </c>
      <c r="D30" s="11">
        <f t="shared" si="2"/>
        <v>0</v>
      </c>
      <c r="E30" s="11">
        <f t="shared" si="2"/>
        <v>5</v>
      </c>
      <c r="F30" s="11">
        <f t="shared" si="2"/>
        <v>0</v>
      </c>
      <c r="G30" s="11"/>
      <c r="H30" s="11"/>
      <c r="I30" s="11"/>
      <c r="J30" s="11"/>
      <c r="K30" s="11"/>
      <c r="L30" s="11"/>
      <c r="M30" s="11"/>
      <c r="N30" s="54"/>
      <c r="O30" s="74">
        <f t="shared" si="0"/>
        <v>5</v>
      </c>
    </row>
    <row r="31" spans="1:15" ht="21" customHeight="1" thickBot="1">
      <c r="A31" s="109"/>
      <c r="B31" s="100"/>
      <c r="C31" s="13" t="s">
        <v>43</v>
      </c>
      <c r="D31" s="11">
        <f t="shared" si="2"/>
        <v>23</v>
      </c>
      <c r="E31" s="11">
        <f t="shared" si="2"/>
        <v>22</v>
      </c>
      <c r="F31" s="11">
        <f t="shared" si="2"/>
        <v>5</v>
      </c>
      <c r="G31" s="11"/>
      <c r="H31" s="11"/>
      <c r="I31" s="11"/>
      <c r="J31" s="11"/>
      <c r="K31" s="11"/>
      <c r="L31" s="11"/>
      <c r="M31" s="11"/>
      <c r="N31" s="54"/>
      <c r="O31" s="89">
        <f t="shared" si="0"/>
        <v>50</v>
      </c>
    </row>
    <row r="32" spans="1:15" ht="21" customHeight="1">
      <c r="A32" s="107" t="s">
        <v>23</v>
      </c>
      <c r="B32" s="96" t="s">
        <v>40</v>
      </c>
      <c r="C32" s="7" t="s">
        <v>41</v>
      </c>
      <c r="D32" s="8">
        <v>1629</v>
      </c>
      <c r="E32" s="9">
        <v>1018</v>
      </c>
      <c r="F32" s="9">
        <v>849</v>
      </c>
      <c r="G32" s="9"/>
      <c r="H32" s="9"/>
      <c r="I32" s="9"/>
      <c r="J32" s="9"/>
      <c r="K32" s="9"/>
      <c r="L32" s="9"/>
      <c r="M32" s="9"/>
      <c r="N32" s="37"/>
      <c r="O32" s="73">
        <f t="shared" si="0"/>
        <v>3496</v>
      </c>
    </row>
    <row r="33" spans="1:15" ht="21" customHeight="1">
      <c r="A33" s="108"/>
      <c r="B33" s="97"/>
      <c r="C33" s="10" t="s">
        <v>42</v>
      </c>
      <c r="D33" s="11">
        <v>3</v>
      </c>
      <c r="E33" s="12">
        <v>4</v>
      </c>
      <c r="F33" s="12"/>
      <c r="G33" s="12"/>
      <c r="H33" s="12"/>
      <c r="I33" s="12"/>
      <c r="J33" s="12"/>
      <c r="K33" s="12"/>
      <c r="L33" s="12"/>
      <c r="M33" s="12"/>
      <c r="N33" s="32"/>
      <c r="O33" s="74">
        <f t="shared" si="0"/>
        <v>7</v>
      </c>
    </row>
    <row r="34" spans="1:15" ht="21" customHeight="1">
      <c r="A34" s="108"/>
      <c r="B34" s="97"/>
      <c r="C34" s="10" t="s">
        <v>43</v>
      </c>
      <c r="D34" s="11">
        <f>SUM(D32:D33)</f>
        <v>1632</v>
      </c>
      <c r="E34" s="12">
        <f>SUM(E32:E33)</f>
        <v>1022</v>
      </c>
      <c r="F34" s="12">
        <f>SUM(F32:F33)</f>
        <v>849</v>
      </c>
      <c r="G34" s="12"/>
      <c r="H34" s="12"/>
      <c r="I34" s="12"/>
      <c r="J34" s="12"/>
      <c r="K34" s="12"/>
      <c r="L34" s="12"/>
      <c r="M34" s="12"/>
      <c r="N34" s="32"/>
      <c r="O34" s="89">
        <f t="shared" si="0"/>
        <v>3503</v>
      </c>
    </row>
    <row r="35" spans="1:15" ht="21" customHeight="1">
      <c r="A35" s="108"/>
      <c r="B35" s="97" t="s">
        <v>44</v>
      </c>
      <c r="C35" s="10" t="s">
        <v>41</v>
      </c>
      <c r="D35" s="11">
        <v>2745</v>
      </c>
      <c r="E35" s="12">
        <v>1856</v>
      </c>
      <c r="F35" s="12">
        <v>1425</v>
      </c>
      <c r="G35" s="12"/>
      <c r="H35" s="12"/>
      <c r="I35" s="12"/>
      <c r="J35" s="12"/>
      <c r="K35" s="12"/>
      <c r="L35" s="12"/>
      <c r="M35" s="12"/>
      <c r="N35" s="32"/>
      <c r="O35" s="74">
        <f t="shared" si="0"/>
        <v>6026</v>
      </c>
    </row>
    <row r="36" spans="1:15" ht="21" customHeight="1">
      <c r="A36" s="108"/>
      <c r="B36" s="97"/>
      <c r="C36" s="10" t="s">
        <v>42</v>
      </c>
      <c r="D36" s="11">
        <v>12</v>
      </c>
      <c r="E36" s="12">
        <v>6</v>
      </c>
      <c r="F36" s="12">
        <v>10</v>
      </c>
      <c r="G36" s="12"/>
      <c r="H36" s="12"/>
      <c r="I36" s="12"/>
      <c r="J36" s="12"/>
      <c r="K36" s="12"/>
      <c r="L36" s="12"/>
      <c r="M36" s="12"/>
      <c r="N36" s="32"/>
      <c r="O36" s="75">
        <f t="shared" si="0"/>
        <v>28</v>
      </c>
    </row>
    <row r="37" spans="1:15" ht="21" customHeight="1">
      <c r="A37" s="108"/>
      <c r="B37" s="97"/>
      <c r="C37" s="10" t="s">
        <v>43</v>
      </c>
      <c r="D37" s="11">
        <f>SUM(D35:D36)</f>
        <v>2757</v>
      </c>
      <c r="E37" s="12">
        <f>SUM(E35:E36)</f>
        <v>1862</v>
      </c>
      <c r="F37" s="12">
        <f>SUM(F35:F36)</f>
        <v>1435</v>
      </c>
      <c r="G37" s="12"/>
      <c r="H37" s="12"/>
      <c r="I37" s="12"/>
      <c r="J37" s="12"/>
      <c r="K37" s="12"/>
      <c r="L37" s="12"/>
      <c r="M37" s="12"/>
      <c r="N37" s="32"/>
      <c r="O37" s="74">
        <f t="shared" si="0"/>
        <v>6054</v>
      </c>
    </row>
    <row r="38" spans="1:15" ht="21" customHeight="1">
      <c r="A38" s="108"/>
      <c r="B38" s="97" t="s">
        <v>21</v>
      </c>
      <c r="C38" s="10" t="s">
        <v>41</v>
      </c>
      <c r="D38" s="11">
        <f aca="true" t="shared" si="3" ref="D38:F40">D32+D35</f>
        <v>4374</v>
      </c>
      <c r="E38" s="11">
        <f t="shared" si="3"/>
        <v>2874</v>
      </c>
      <c r="F38" s="11">
        <f t="shared" si="3"/>
        <v>2274</v>
      </c>
      <c r="G38" s="11"/>
      <c r="H38" s="11"/>
      <c r="I38" s="11"/>
      <c r="J38" s="11"/>
      <c r="K38" s="11"/>
      <c r="L38" s="11"/>
      <c r="M38" s="11"/>
      <c r="N38" s="54"/>
      <c r="O38" s="75">
        <f t="shared" si="0"/>
        <v>9522</v>
      </c>
    </row>
    <row r="39" spans="1:15" ht="21" customHeight="1">
      <c r="A39" s="108"/>
      <c r="B39" s="97"/>
      <c r="C39" s="10" t="s">
        <v>42</v>
      </c>
      <c r="D39" s="11">
        <f t="shared" si="3"/>
        <v>15</v>
      </c>
      <c r="E39" s="11">
        <f t="shared" si="3"/>
        <v>10</v>
      </c>
      <c r="F39" s="11">
        <f t="shared" si="3"/>
        <v>10</v>
      </c>
      <c r="G39" s="11"/>
      <c r="H39" s="11"/>
      <c r="I39" s="11"/>
      <c r="J39" s="11"/>
      <c r="K39" s="11"/>
      <c r="L39" s="11"/>
      <c r="M39" s="11"/>
      <c r="N39" s="54"/>
      <c r="O39" s="74">
        <f t="shared" si="0"/>
        <v>35</v>
      </c>
    </row>
    <row r="40" spans="1:15" ht="21" customHeight="1" thickBot="1">
      <c r="A40" s="109"/>
      <c r="B40" s="100"/>
      <c r="C40" s="13" t="s">
        <v>43</v>
      </c>
      <c r="D40" s="11">
        <f t="shared" si="3"/>
        <v>4389</v>
      </c>
      <c r="E40" s="11">
        <f t="shared" si="3"/>
        <v>2884</v>
      </c>
      <c r="F40" s="11">
        <f t="shared" si="3"/>
        <v>2284</v>
      </c>
      <c r="G40" s="11"/>
      <c r="H40" s="11"/>
      <c r="I40" s="11"/>
      <c r="J40" s="11"/>
      <c r="K40" s="11"/>
      <c r="L40" s="11"/>
      <c r="M40" s="11"/>
      <c r="N40" s="54"/>
      <c r="O40" s="89">
        <f t="shared" si="0"/>
        <v>9557</v>
      </c>
    </row>
    <row r="41" spans="1:15" ht="21" customHeight="1">
      <c r="A41" s="125" t="s">
        <v>46</v>
      </c>
      <c r="B41" s="126"/>
      <c r="C41" s="7" t="s">
        <v>41</v>
      </c>
      <c r="D41" s="8">
        <v>214</v>
      </c>
      <c r="E41" s="9">
        <v>96</v>
      </c>
      <c r="F41" s="9">
        <v>67</v>
      </c>
      <c r="G41" s="9"/>
      <c r="H41" s="9"/>
      <c r="I41" s="9"/>
      <c r="J41" s="9"/>
      <c r="K41" s="9"/>
      <c r="L41" s="9"/>
      <c r="M41" s="9"/>
      <c r="N41" s="37"/>
      <c r="O41" s="73">
        <f t="shared" si="0"/>
        <v>377</v>
      </c>
    </row>
    <row r="42" spans="1:15" ht="21" customHeight="1">
      <c r="A42" s="127"/>
      <c r="B42" s="128"/>
      <c r="C42" s="10" t="s">
        <v>42</v>
      </c>
      <c r="D42" s="11">
        <v>41</v>
      </c>
      <c r="E42" s="12">
        <v>5</v>
      </c>
      <c r="F42" s="12">
        <v>7</v>
      </c>
      <c r="G42" s="12"/>
      <c r="H42" s="12"/>
      <c r="I42" s="12"/>
      <c r="J42" s="12"/>
      <c r="K42" s="12"/>
      <c r="L42" s="12"/>
      <c r="M42" s="12"/>
      <c r="N42" s="32"/>
      <c r="O42" s="74">
        <f t="shared" si="0"/>
        <v>53</v>
      </c>
    </row>
    <row r="43" spans="1:15" ht="21" customHeight="1" thickBot="1">
      <c r="A43" s="129"/>
      <c r="B43" s="130"/>
      <c r="C43" s="13" t="s">
        <v>43</v>
      </c>
      <c r="D43" s="14">
        <f>SUM(D41:D42)</f>
        <v>255</v>
      </c>
      <c r="E43" s="44">
        <f>SUM(E41:E42)</f>
        <v>101</v>
      </c>
      <c r="F43" s="44">
        <f>SUM(F41:F42)</f>
        <v>74</v>
      </c>
      <c r="G43" s="44"/>
      <c r="H43" s="44"/>
      <c r="I43" s="44"/>
      <c r="J43" s="44"/>
      <c r="K43" s="44"/>
      <c r="L43" s="44"/>
      <c r="M43" s="44"/>
      <c r="N43" s="55"/>
      <c r="O43" s="89">
        <f t="shared" si="0"/>
        <v>430</v>
      </c>
    </row>
    <row r="44" spans="1:15" ht="21" customHeight="1">
      <c r="A44" s="125" t="s">
        <v>47</v>
      </c>
      <c r="B44" s="126"/>
      <c r="C44" s="7" t="s">
        <v>41</v>
      </c>
      <c r="D44" s="8">
        <v>102</v>
      </c>
      <c r="E44" s="9">
        <v>46</v>
      </c>
      <c r="F44" s="9">
        <v>44</v>
      </c>
      <c r="G44" s="9"/>
      <c r="H44" s="9"/>
      <c r="I44" s="9"/>
      <c r="J44" s="9"/>
      <c r="K44" s="9"/>
      <c r="L44" s="9"/>
      <c r="M44" s="9"/>
      <c r="N44" s="37"/>
      <c r="O44" s="73">
        <f t="shared" si="0"/>
        <v>192</v>
      </c>
    </row>
    <row r="45" spans="1:15" ht="21" customHeight="1">
      <c r="A45" s="127"/>
      <c r="B45" s="128"/>
      <c r="C45" s="10" t="s">
        <v>42</v>
      </c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32"/>
      <c r="O45" s="74">
        <f t="shared" si="0"/>
        <v>0</v>
      </c>
    </row>
    <row r="46" spans="1:15" ht="21" customHeight="1" thickBot="1">
      <c r="A46" s="129"/>
      <c r="B46" s="130"/>
      <c r="C46" s="13" t="s">
        <v>43</v>
      </c>
      <c r="D46" s="14">
        <f>SUM(D44:D45)</f>
        <v>102</v>
      </c>
      <c r="E46" s="14">
        <f>SUM(E44:E45)</f>
        <v>46</v>
      </c>
      <c r="F46" s="14">
        <f>SUM(F44:F45)</f>
        <v>44</v>
      </c>
      <c r="G46" s="14"/>
      <c r="H46" s="14"/>
      <c r="I46" s="14"/>
      <c r="J46" s="14"/>
      <c r="K46" s="14"/>
      <c r="L46" s="44"/>
      <c r="M46" s="44"/>
      <c r="N46" s="55"/>
      <c r="O46" s="89">
        <f t="shared" si="0"/>
        <v>192</v>
      </c>
    </row>
    <row r="47" spans="1:15" ht="21" customHeight="1" thickBot="1">
      <c r="A47" s="138" t="s">
        <v>48</v>
      </c>
      <c r="B47" s="139"/>
      <c r="C47" s="140"/>
      <c r="D47" s="15">
        <f>SUM(D46+D43+D40+D31+D22)</f>
        <v>5864</v>
      </c>
      <c r="E47" s="16">
        <f>SUM(E46+E43+E40+E31+E22)</f>
        <v>3643</v>
      </c>
      <c r="F47" s="16">
        <f>SUM(F46+F43+F40+F31+F22)</f>
        <v>2823</v>
      </c>
      <c r="G47" s="16"/>
      <c r="H47" s="16"/>
      <c r="I47" s="16"/>
      <c r="J47" s="16"/>
      <c r="K47" s="16"/>
      <c r="L47" s="16"/>
      <c r="M47" s="16"/>
      <c r="N47" s="39"/>
      <c r="O47" s="79">
        <f t="shared" si="0"/>
        <v>12330</v>
      </c>
    </row>
    <row r="48" spans="1:15" ht="21" customHeight="1" thickBot="1">
      <c r="A48" s="138" t="s">
        <v>27</v>
      </c>
      <c r="B48" s="139"/>
      <c r="C48" s="140"/>
      <c r="D48" s="15">
        <v>118</v>
      </c>
      <c r="E48" s="16">
        <v>65</v>
      </c>
      <c r="F48" s="16">
        <v>54</v>
      </c>
      <c r="G48" s="16"/>
      <c r="H48" s="16"/>
      <c r="I48" s="16"/>
      <c r="J48" s="16"/>
      <c r="K48" s="16"/>
      <c r="L48" s="16"/>
      <c r="M48" s="16"/>
      <c r="N48" s="39"/>
      <c r="O48" s="79">
        <f t="shared" si="0"/>
        <v>237</v>
      </c>
    </row>
    <row r="49" spans="1:15" ht="21" customHeight="1" thickBot="1">
      <c r="A49" s="138" t="s">
        <v>49</v>
      </c>
      <c r="B49" s="139"/>
      <c r="C49" s="140"/>
      <c r="D49" s="15">
        <f>SUM(D47:D48)</f>
        <v>5982</v>
      </c>
      <c r="E49" s="16">
        <f>SUM(E47:E48)</f>
        <v>3708</v>
      </c>
      <c r="F49" s="16">
        <f>SUM(F47:F48)</f>
        <v>2877</v>
      </c>
      <c r="G49" s="16"/>
      <c r="H49" s="16"/>
      <c r="I49" s="16"/>
      <c r="J49" s="16"/>
      <c r="K49" s="16"/>
      <c r="L49" s="16"/>
      <c r="M49" s="16"/>
      <c r="N49" s="39"/>
      <c r="O49" s="79">
        <f t="shared" si="0"/>
        <v>12567</v>
      </c>
    </row>
    <row r="50" spans="1:15" ht="21" customHeight="1">
      <c r="A50" s="141" t="s">
        <v>29</v>
      </c>
      <c r="B50" s="131" t="s">
        <v>50</v>
      </c>
      <c r="C50" s="17" t="s">
        <v>51</v>
      </c>
      <c r="D50" s="18">
        <v>3767</v>
      </c>
      <c r="E50" s="19">
        <v>2357</v>
      </c>
      <c r="F50" s="19">
        <v>1909</v>
      </c>
      <c r="G50" s="19"/>
      <c r="H50" s="19"/>
      <c r="I50" s="19"/>
      <c r="J50" s="19"/>
      <c r="K50" s="19"/>
      <c r="L50" s="19"/>
      <c r="M50" s="19"/>
      <c r="N50" s="35"/>
      <c r="O50" s="73">
        <f t="shared" si="0"/>
        <v>8033</v>
      </c>
    </row>
    <row r="51" spans="1:15" ht="21" customHeight="1">
      <c r="A51" s="98"/>
      <c r="B51" s="128"/>
      <c r="C51" s="10" t="s">
        <v>52</v>
      </c>
      <c r="D51" s="11">
        <v>2039</v>
      </c>
      <c r="E51" s="12">
        <v>1337</v>
      </c>
      <c r="F51" s="12">
        <v>1265</v>
      </c>
      <c r="G51" s="12"/>
      <c r="H51" s="12"/>
      <c r="I51" s="12"/>
      <c r="J51" s="12"/>
      <c r="K51" s="12"/>
      <c r="L51" s="12"/>
      <c r="M51" s="12"/>
      <c r="N51" s="32"/>
      <c r="O51" s="90">
        <f t="shared" si="0"/>
        <v>4641</v>
      </c>
    </row>
    <row r="52" spans="1:15" ht="21" customHeight="1">
      <c r="A52" s="98"/>
      <c r="B52" s="128"/>
      <c r="C52" s="10" t="s">
        <v>43</v>
      </c>
      <c r="D52" s="11">
        <f>SUM(D50:D51)</f>
        <v>5806</v>
      </c>
      <c r="E52" s="11">
        <f>SUM(E50:E51)</f>
        <v>3694</v>
      </c>
      <c r="F52" s="11">
        <f>SUM(F50:F51)</f>
        <v>3174</v>
      </c>
      <c r="G52" s="11"/>
      <c r="H52" s="11"/>
      <c r="I52" s="11"/>
      <c r="J52" s="11"/>
      <c r="K52" s="11"/>
      <c r="L52" s="11"/>
      <c r="M52" s="11"/>
      <c r="N52" s="54"/>
      <c r="O52" s="74">
        <f t="shared" si="0"/>
        <v>12674</v>
      </c>
    </row>
    <row r="53" spans="1:15" ht="21" customHeight="1">
      <c r="A53" s="98"/>
      <c r="B53" s="134" t="s">
        <v>33</v>
      </c>
      <c r="C53" s="135"/>
      <c r="D53" s="11">
        <v>19</v>
      </c>
      <c r="E53" s="12">
        <v>18</v>
      </c>
      <c r="F53" s="12">
        <v>10</v>
      </c>
      <c r="G53" s="12"/>
      <c r="H53" s="12"/>
      <c r="I53" s="12"/>
      <c r="J53" s="12"/>
      <c r="K53" s="12"/>
      <c r="L53" s="12"/>
      <c r="M53" s="12"/>
      <c r="N53" s="32"/>
      <c r="O53" s="89">
        <f t="shared" si="0"/>
        <v>47</v>
      </c>
    </row>
    <row r="54" spans="1:15" ht="21" customHeight="1" thickBot="1">
      <c r="A54" s="142"/>
      <c r="B54" s="136" t="s">
        <v>34</v>
      </c>
      <c r="C54" s="137"/>
      <c r="D54" s="20">
        <v>139</v>
      </c>
      <c r="E54" s="21">
        <v>84</v>
      </c>
      <c r="F54" s="21">
        <v>71</v>
      </c>
      <c r="G54" s="21"/>
      <c r="H54" s="21"/>
      <c r="I54" s="21"/>
      <c r="J54" s="21"/>
      <c r="K54" s="21"/>
      <c r="L54" s="21"/>
      <c r="M54" s="21"/>
      <c r="N54" s="40"/>
      <c r="O54" s="89">
        <f t="shared" si="0"/>
        <v>294</v>
      </c>
    </row>
    <row r="55" spans="1:15" ht="21" customHeight="1" thickBot="1">
      <c r="A55" s="143" t="s">
        <v>54</v>
      </c>
      <c r="B55" s="144"/>
      <c r="C55" s="145"/>
      <c r="D55" s="15">
        <f>SUM(D52:D54)</f>
        <v>5964</v>
      </c>
      <c r="E55" s="16">
        <f>SUM(E52:E54)</f>
        <v>3796</v>
      </c>
      <c r="F55" s="16">
        <f>SUM(F52:F54)</f>
        <v>3255</v>
      </c>
      <c r="G55" s="16"/>
      <c r="H55" s="16"/>
      <c r="I55" s="16"/>
      <c r="J55" s="16"/>
      <c r="K55" s="16"/>
      <c r="L55" s="16"/>
      <c r="M55" s="16"/>
      <c r="N55" s="39"/>
      <c r="O55" s="79">
        <f t="shared" si="0"/>
        <v>13015</v>
      </c>
    </row>
    <row r="56" spans="1:15" ht="23.25" customHeight="1" thickBot="1">
      <c r="A56" s="146" t="s">
        <v>35</v>
      </c>
      <c r="B56" s="147"/>
      <c r="C56" s="148"/>
      <c r="D56" s="77">
        <f>SUM(D49+D55)</f>
        <v>11946</v>
      </c>
      <c r="E56" s="78">
        <f>SUM(E49+E55)</f>
        <v>7504</v>
      </c>
      <c r="F56" s="78">
        <f>SUM(F55+F49)</f>
        <v>6132</v>
      </c>
      <c r="G56" s="78"/>
      <c r="H56" s="78"/>
      <c r="I56" s="78"/>
      <c r="J56" s="78"/>
      <c r="K56" s="78"/>
      <c r="L56" s="78"/>
      <c r="M56" s="78"/>
      <c r="N56" s="82"/>
      <c r="O56" s="76">
        <f t="shared" si="0"/>
        <v>25582</v>
      </c>
    </row>
    <row r="59" spans="1:15" ht="13.5">
      <c r="A59" s="132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1:15" ht="13.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</sheetData>
  <sheetProtection/>
  <mergeCells count="41">
    <mergeCell ref="J7:J10"/>
    <mergeCell ref="I7:I10"/>
    <mergeCell ref="O7:O10"/>
    <mergeCell ref="N7:N10"/>
    <mergeCell ref="C8:C10"/>
    <mergeCell ref="L7:L10"/>
    <mergeCell ref="A7:C7"/>
    <mergeCell ref="M7:M10"/>
    <mergeCell ref="E7:E10"/>
    <mergeCell ref="K7:K10"/>
    <mergeCell ref="H7:H10"/>
    <mergeCell ref="A59:O60"/>
    <mergeCell ref="B53:C53"/>
    <mergeCell ref="A55:C55"/>
    <mergeCell ref="A41:B43"/>
    <mergeCell ref="B50:B52"/>
    <mergeCell ref="A8:A10"/>
    <mergeCell ref="B23:B25"/>
    <mergeCell ref="B20:B22"/>
    <mergeCell ref="B14:B16"/>
    <mergeCell ref="A56:C56"/>
    <mergeCell ref="A48:C48"/>
    <mergeCell ref="B54:C54"/>
    <mergeCell ref="A49:C49"/>
    <mergeCell ref="B38:B40"/>
    <mergeCell ref="A44:B46"/>
    <mergeCell ref="B32:B34"/>
    <mergeCell ref="B35:B37"/>
    <mergeCell ref="A32:A40"/>
    <mergeCell ref="A50:A54"/>
    <mergeCell ref="A47:C47"/>
    <mergeCell ref="B11:B13"/>
    <mergeCell ref="B8:B10"/>
    <mergeCell ref="G7:G10"/>
    <mergeCell ref="F7:F10"/>
    <mergeCell ref="A23:A31"/>
    <mergeCell ref="B17:B19"/>
    <mergeCell ref="A11:A22"/>
    <mergeCell ref="B29:B31"/>
    <mergeCell ref="B26:B28"/>
    <mergeCell ref="D7:D10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6" ht="15" customHeight="1">
      <c r="A4" s="22"/>
      <c r="B4" s="22"/>
      <c r="C4" s="22"/>
      <c r="D4" s="22"/>
      <c r="E4" s="23"/>
      <c r="F4" s="1" t="s">
        <v>36</v>
      </c>
    </row>
    <row r="5" spans="1:15" ht="15" customHeight="1">
      <c r="A5" s="49" t="s">
        <v>149</v>
      </c>
      <c r="C5" s="50"/>
      <c r="D5" s="56"/>
      <c r="L5" s="53"/>
      <c r="M5" s="53"/>
      <c r="N5" s="53"/>
      <c r="O5" s="24"/>
    </row>
    <row r="6" spans="12:15" ht="15" customHeight="1" thickBot="1">
      <c r="L6" s="25"/>
      <c r="M6" s="25"/>
      <c r="N6" s="25"/>
      <c r="O6" s="25"/>
    </row>
    <row r="7" spans="1:15" ht="48" customHeight="1">
      <c r="A7" s="104" t="s">
        <v>4</v>
      </c>
      <c r="B7" s="105"/>
      <c r="C7" s="106"/>
      <c r="D7" s="156" t="s">
        <v>150</v>
      </c>
      <c r="E7" s="117" t="s">
        <v>81</v>
      </c>
      <c r="F7" s="117" t="s">
        <v>82</v>
      </c>
      <c r="G7" s="117"/>
      <c r="H7" s="117"/>
      <c r="I7" s="117"/>
      <c r="J7" s="117"/>
      <c r="K7" s="117"/>
      <c r="L7" s="117"/>
      <c r="M7" s="117"/>
      <c r="N7" s="164"/>
      <c r="O7" s="161" t="s">
        <v>18</v>
      </c>
    </row>
    <row r="8" spans="1:15" ht="13.5">
      <c r="A8" s="98" t="s">
        <v>37</v>
      </c>
      <c r="B8" s="97" t="s">
        <v>38</v>
      </c>
      <c r="C8" s="120" t="s">
        <v>39</v>
      </c>
      <c r="D8" s="157"/>
      <c r="E8" s="152"/>
      <c r="F8" s="152"/>
      <c r="G8" s="152"/>
      <c r="H8" s="154"/>
      <c r="I8" s="154"/>
      <c r="J8" s="152"/>
      <c r="K8" s="152"/>
      <c r="L8" s="152"/>
      <c r="M8" s="179"/>
      <c r="N8" s="165"/>
      <c r="O8" s="162"/>
    </row>
    <row r="9" spans="1:15" ht="13.5">
      <c r="A9" s="98"/>
      <c r="B9" s="97"/>
      <c r="C9" s="120"/>
      <c r="D9" s="157"/>
      <c r="E9" s="152"/>
      <c r="F9" s="152"/>
      <c r="G9" s="152"/>
      <c r="H9" s="154"/>
      <c r="I9" s="154"/>
      <c r="J9" s="152"/>
      <c r="K9" s="152"/>
      <c r="L9" s="152"/>
      <c r="M9" s="179"/>
      <c r="N9" s="165"/>
      <c r="O9" s="162"/>
    </row>
    <row r="10" spans="1:15" ht="18.75" customHeight="1" thickBot="1">
      <c r="A10" s="99"/>
      <c r="B10" s="100"/>
      <c r="C10" s="121"/>
      <c r="D10" s="158"/>
      <c r="E10" s="153"/>
      <c r="F10" s="153"/>
      <c r="G10" s="153"/>
      <c r="H10" s="155"/>
      <c r="I10" s="155"/>
      <c r="J10" s="153"/>
      <c r="K10" s="153"/>
      <c r="L10" s="153"/>
      <c r="M10" s="180"/>
      <c r="N10" s="166"/>
      <c r="O10" s="162"/>
    </row>
    <row r="11" spans="1:15" ht="21" customHeight="1">
      <c r="A11" s="107" t="s">
        <v>14</v>
      </c>
      <c r="B11" s="96" t="s">
        <v>40</v>
      </c>
      <c r="C11" s="7" t="s">
        <v>41</v>
      </c>
      <c r="D11" s="8">
        <v>275</v>
      </c>
      <c r="E11" s="9">
        <v>335</v>
      </c>
      <c r="F11" s="9">
        <v>269</v>
      </c>
      <c r="G11" s="9"/>
      <c r="H11" s="9"/>
      <c r="I11" s="9"/>
      <c r="J11" s="9"/>
      <c r="K11" s="9"/>
      <c r="L11" s="9"/>
      <c r="M11" s="37"/>
      <c r="N11" s="37"/>
      <c r="O11" s="79">
        <f aca="true" t="shared" si="0" ref="O11:O56">SUM(D11:N11)</f>
        <v>879</v>
      </c>
    </row>
    <row r="12" spans="1:15" ht="21" customHeight="1">
      <c r="A12" s="108"/>
      <c r="B12" s="97"/>
      <c r="C12" s="10" t="s">
        <v>42</v>
      </c>
      <c r="D12" s="11">
        <v>81</v>
      </c>
      <c r="E12" s="12">
        <v>84</v>
      </c>
      <c r="F12" s="12">
        <v>26</v>
      </c>
      <c r="G12" s="12"/>
      <c r="H12" s="12"/>
      <c r="I12" s="12"/>
      <c r="J12" s="12"/>
      <c r="K12" s="12"/>
      <c r="L12" s="12"/>
      <c r="M12" s="32"/>
      <c r="N12" s="32"/>
      <c r="O12" s="74">
        <f t="shared" si="0"/>
        <v>191</v>
      </c>
    </row>
    <row r="13" spans="1:15" ht="21" customHeight="1">
      <c r="A13" s="108"/>
      <c r="B13" s="97"/>
      <c r="C13" s="10" t="s">
        <v>43</v>
      </c>
      <c r="D13" s="11">
        <f>SUM(D11:D12)</f>
        <v>356</v>
      </c>
      <c r="E13" s="12">
        <f>SUM(E11:E12)</f>
        <v>419</v>
      </c>
      <c r="F13" s="12">
        <f>SUM(F11:F12)</f>
        <v>295</v>
      </c>
      <c r="G13" s="12"/>
      <c r="H13" s="12"/>
      <c r="I13" s="12"/>
      <c r="J13" s="12"/>
      <c r="K13" s="12"/>
      <c r="L13" s="12"/>
      <c r="M13" s="32"/>
      <c r="N13" s="32"/>
      <c r="O13" s="74">
        <f t="shared" si="0"/>
        <v>1070</v>
      </c>
    </row>
    <row r="14" spans="1:15" ht="21" customHeight="1">
      <c r="A14" s="108"/>
      <c r="B14" s="97" t="s">
        <v>44</v>
      </c>
      <c r="C14" s="10" t="s">
        <v>41</v>
      </c>
      <c r="D14" s="11">
        <v>566</v>
      </c>
      <c r="E14" s="12">
        <v>623</v>
      </c>
      <c r="F14" s="12">
        <v>494</v>
      </c>
      <c r="G14" s="12"/>
      <c r="H14" s="12"/>
      <c r="I14" s="12"/>
      <c r="J14" s="12"/>
      <c r="K14" s="12"/>
      <c r="L14" s="12"/>
      <c r="M14" s="32"/>
      <c r="N14" s="32"/>
      <c r="O14" s="74">
        <f t="shared" si="0"/>
        <v>1683</v>
      </c>
    </row>
    <row r="15" spans="1:15" ht="21" customHeight="1">
      <c r="A15" s="108"/>
      <c r="B15" s="97"/>
      <c r="C15" s="10" t="s">
        <v>42</v>
      </c>
      <c r="D15" s="11">
        <v>3</v>
      </c>
      <c r="E15" s="12">
        <v>15</v>
      </c>
      <c r="F15" s="12">
        <v>4</v>
      </c>
      <c r="G15" s="12"/>
      <c r="H15" s="12"/>
      <c r="I15" s="12"/>
      <c r="J15" s="12"/>
      <c r="K15" s="12"/>
      <c r="L15" s="12"/>
      <c r="M15" s="32"/>
      <c r="N15" s="32"/>
      <c r="O15" s="74">
        <f t="shared" si="0"/>
        <v>22</v>
      </c>
    </row>
    <row r="16" spans="1:15" ht="21" customHeight="1">
      <c r="A16" s="108"/>
      <c r="B16" s="97"/>
      <c r="C16" s="10" t="s">
        <v>43</v>
      </c>
      <c r="D16" s="11">
        <f>SUM(D14:D15)</f>
        <v>569</v>
      </c>
      <c r="E16" s="12">
        <f>SUM(E14:E15)</f>
        <v>638</v>
      </c>
      <c r="F16" s="12">
        <f>SUM(F14:F15)</f>
        <v>498</v>
      </c>
      <c r="G16" s="12"/>
      <c r="H16" s="12"/>
      <c r="I16" s="12"/>
      <c r="J16" s="12"/>
      <c r="K16" s="12"/>
      <c r="L16" s="12"/>
      <c r="M16" s="32"/>
      <c r="N16" s="32"/>
      <c r="O16" s="74">
        <f t="shared" si="0"/>
        <v>1705</v>
      </c>
    </row>
    <row r="17" spans="1:15" ht="21" customHeight="1">
      <c r="A17" s="108"/>
      <c r="B17" s="97" t="s">
        <v>45</v>
      </c>
      <c r="C17" s="10" t="s">
        <v>41</v>
      </c>
      <c r="D17" s="11"/>
      <c r="E17" s="12">
        <v>1</v>
      </c>
      <c r="F17" s="12">
        <v>1</v>
      </c>
      <c r="G17" s="12"/>
      <c r="H17" s="12"/>
      <c r="I17" s="12"/>
      <c r="J17" s="12"/>
      <c r="K17" s="12"/>
      <c r="L17" s="12"/>
      <c r="M17" s="32"/>
      <c r="N17" s="41"/>
      <c r="O17" s="74">
        <f t="shared" si="0"/>
        <v>2</v>
      </c>
    </row>
    <row r="18" spans="1:15" ht="21" customHeight="1">
      <c r="A18" s="108"/>
      <c r="B18" s="97"/>
      <c r="C18" s="10" t="s">
        <v>42</v>
      </c>
      <c r="D18" s="11">
        <v>1</v>
      </c>
      <c r="E18" s="12"/>
      <c r="F18" s="12">
        <v>2</v>
      </c>
      <c r="G18" s="12"/>
      <c r="H18" s="12"/>
      <c r="I18" s="12"/>
      <c r="J18" s="12"/>
      <c r="K18" s="12"/>
      <c r="L18" s="12"/>
      <c r="M18" s="32"/>
      <c r="N18" s="41"/>
      <c r="O18" s="74">
        <f t="shared" si="0"/>
        <v>3</v>
      </c>
    </row>
    <row r="19" spans="1:15" ht="21" customHeight="1">
      <c r="A19" s="108"/>
      <c r="B19" s="97"/>
      <c r="C19" s="10" t="s">
        <v>43</v>
      </c>
      <c r="D19" s="11">
        <f>SUM(D17:D18)</f>
        <v>1</v>
      </c>
      <c r="E19" s="12">
        <f>SUM(E17:E18)</f>
        <v>1</v>
      </c>
      <c r="F19" s="11">
        <f>SUM(F17:F18)</f>
        <v>3</v>
      </c>
      <c r="G19" s="12"/>
      <c r="H19" s="12"/>
      <c r="I19" s="12"/>
      <c r="J19" s="12"/>
      <c r="K19" s="12"/>
      <c r="L19" s="12"/>
      <c r="M19" s="32"/>
      <c r="N19" s="41"/>
      <c r="O19" s="74">
        <f t="shared" si="0"/>
        <v>5</v>
      </c>
    </row>
    <row r="20" spans="1:15" ht="21" customHeight="1">
      <c r="A20" s="108"/>
      <c r="B20" s="97" t="s">
        <v>21</v>
      </c>
      <c r="C20" s="10" t="s">
        <v>41</v>
      </c>
      <c r="D20" s="11">
        <f aca="true" t="shared" si="1" ref="D20:F22">D11+D14+D17</f>
        <v>841</v>
      </c>
      <c r="E20" s="11">
        <f t="shared" si="1"/>
        <v>959</v>
      </c>
      <c r="F20" s="11">
        <f t="shared" si="1"/>
        <v>764</v>
      </c>
      <c r="G20" s="11"/>
      <c r="H20" s="11"/>
      <c r="I20" s="11"/>
      <c r="J20" s="11"/>
      <c r="K20" s="11"/>
      <c r="L20" s="11"/>
      <c r="M20" s="54"/>
      <c r="N20" s="41"/>
      <c r="O20" s="74">
        <f t="shared" si="0"/>
        <v>2564</v>
      </c>
    </row>
    <row r="21" spans="1:15" ht="21" customHeight="1">
      <c r="A21" s="108"/>
      <c r="B21" s="97"/>
      <c r="C21" s="10" t="s">
        <v>42</v>
      </c>
      <c r="D21" s="11">
        <f t="shared" si="1"/>
        <v>85</v>
      </c>
      <c r="E21" s="11">
        <f t="shared" si="1"/>
        <v>99</v>
      </c>
      <c r="F21" s="11">
        <f t="shared" si="1"/>
        <v>32</v>
      </c>
      <c r="G21" s="11"/>
      <c r="H21" s="11"/>
      <c r="I21" s="11"/>
      <c r="J21" s="11"/>
      <c r="K21" s="11"/>
      <c r="L21" s="11"/>
      <c r="M21" s="54"/>
      <c r="N21" s="41"/>
      <c r="O21" s="74">
        <f t="shared" si="0"/>
        <v>216</v>
      </c>
    </row>
    <row r="22" spans="1:15" ht="21" customHeight="1" thickBot="1">
      <c r="A22" s="109"/>
      <c r="B22" s="100"/>
      <c r="C22" s="13" t="s">
        <v>43</v>
      </c>
      <c r="D22" s="11">
        <f t="shared" si="1"/>
        <v>926</v>
      </c>
      <c r="E22" s="11">
        <f t="shared" si="1"/>
        <v>1058</v>
      </c>
      <c r="F22" s="11">
        <f t="shared" si="1"/>
        <v>796</v>
      </c>
      <c r="G22" s="11"/>
      <c r="H22" s="11"/>
      <c r="I22" s="11"/>
      <c r="J22" s="11"/>
      <c r="K22" s="11"/>
      <c r="L22" s="11"/>
      <c r="M22" s="54"/>
      <c r="N22" s="41"/>
      <c r="O22" s="74">
        <f t="shared" si="0"/>
        <v>2780</v>
      </c>
    </row>
    <row r="23" spans="1:15" ht="21" customHeight="1">
      <c r="A23" s="107" t="s">
        <v>22</v>
      </c>
      <c r="B23" s="96" t="s">
        <v>40</v>
      </c>
      <c r="C23" s="7" t="s">
        <v>41</v>
      </c>
      <c r="D23" s="8">
        <v>5</v>
      </c>
      <c r="E23" s="9">
        <v>7</v>
      </c>
      <c r="F23" s="9">
        <v>3</v>
      </c>
      <c r="G23" s="9"/>
      <c r="H23" s="9"/>
      <c r="I23" s="9"/>
      <c r="J23" s="9"/>
      <c r="K23" s="9"/>
      <c r="L23" s="9"/>
      <c r="M23" s="37"/>
      <c r="N23" s="43"/>
      <c r="O23" s="73">
        <f t="shared" si="0"/>
        <v>15</v>
      </c>
    </row>
    <row r="24" spans="1:15" ht="21" customHeight="1">
      <c r="A24" s="108"/>
      <c r="B24" s="97"/>
      <c r="C24" s="10" t="s">
        <v>42</v>
      </c>
      <c r="D24" s="11">
        <v>13</v>
      </c>
      <c r="E24" s="12">
        <v>22</v>
      </c>
      <c r="F24" s="12">
        <v>5</v>
      </c>
      <c r="G24" s="12"/>
      <c r="H24" s="12"/>
      <c r="I24" s="12"/>
      <c r="J24" s="12"/>
      <c r="K24" s="12"/>
      <c r="L24" s="12"/>
      <c r="M24" s="32"/>
      <c r="N24" s="41"/>
      <c r="O24" s="74">
        <f t="shared" si="0"/>
        <v>40</v>
      </c>
    </row>
    <row r="25" spans="1:15" ht="21" customHeight="1">
      <c r="A25" s="108"/>
      <c r="B25" s="97"/>
      <c r="C25" s="10" t="s">
        <v>43</v>
      </c>
      <c r="D25" s="11">
        <f>SUM(D23:D24)</f>
        <v>18</v>
      </c>
      <c r="E25" s="12">
        <f>SUM(E23:E24)</f>
        <v>29</v>
      </c>
      <c r="F25" s="12">
        <f>SUM(F23:F24)</f>
        <v>8</v>
      </c>
      <c r="G25" s="12"/>
      <c r="H25" s="12"/>
      <c r="I25" s="12"/>
      <c r="J25" s="12"/>
      <c r="K25" s="12"/>
      <c r="L25" s="12"/>
      <c r="M25" s="32"/>
      <c r="N25" s="41"/>
      <c r="O25" s="74">
        <f t="shared" si="0"/>
        <v>55</v>
      </c>
    </row>
    <row r="26" spans="1:15" ht="21" customHeight="1">
      <c r="A26" s="108"/>
      <c r="B26" s="97" t="s">
        <v>44</v>
      </c>
      <c r="C26" s="10" t="s">
        <v>41</v>
      </c>
      <c r="D26" s="11">
        <v>14</v>
      </c>
      <c r="E26" s="12">
        <v>8</v>
      </c>
      <c r="F26" s="12">
        <v>8</v>
      </c>
      <c r="G26" s="12"/>
      <c r="H26" s="12"/>
      <c r="I26" s="12"/>
      <c r="J26" s="12"/>
      <c r="K26" s="12"/>
      <c r="L26" s="12"/>
      <c r="M26" s="32"/>
      <c r="N26" s="41"/>
      <c r="O26" s="74">
        <f t="shared" si="0"/>
        <v>30</v>
      </c>
    </row>
    <row r="27" spans="1:15" ht="21" customHeight="1">
      <c r="A27" s="108"/>
      <c r="B27" s="97"/>
      <c r="C27" s="10" t="s">
        <v>42</v>
      </c>
      <c r="D27" s="11">
        <v>4</v>
      </c>
      <c r="E27" s="12">
        <v>11</v>
      </c>
      <c r="F27" s="12">
        <v>6</v>
      </c>
      <c r="G27" s="12"/>
      <c r="H27" s="12"/>
      <c r="I27" s="12"/>
      <c r="J27" s="12"/>
      <c r="K27" s="12"/>
      <c r="L27" s="12"/>
      <c r="M27" s="32"/>
      <c r="N27" s="41"/>
      <c r="O27" s="74">
        <f t="shared" si="0"/>
        <v>21</v>
      </c>
    </row>
    <row r="28" spans="1:15" ht="21" customHeight="1">
      <c r="A28" s="108"/>
      <c r="B28" s="97"/>
      <c r="C28" s="10" t="s">
        <v>43</v>
      </c>
      <c r="D28" s="11">
        <f>SUM(D26:D27)</f>
        <v>18</v>
      </c>
      <c r="E28" s="12">
        <f>SUM(E26:E27)</f>
        <v>19</v>
      </c>
      <c r="F28" s="12">
        <f>SUM(F26:F27)</f>
        <v>14</v>
      </c>
      <c r="G28" s="12"/>
      <c r="H28" s="12"/>
      <c r="I28" s="12"/>
      <c r="J28" s="12"/>
      <c r="K28" s="12"/>
      <c r="L28" s="12"/>
      <c r="M28" s="32"/>
      <c r="N28" s="41"/>
      <c r="O28" s="74">
        <f t="shared" si="0"/>
        <v>51</v>
      </c>
    </row>
    <row r="29" spans="1:15" ht="21" customHeight="1">
      <c r="A29" s="108"/>
      <c r="B29" s="97" t="s">
        <v>21</v>
      </c>
      <c r="C29" s="10" t="s">
        <v>41</v>
      </c>
      <c r="D29" s="11">
        <f aca="true" t="shared" si="2" ref="D29:F31">D23+D26</f>
        <v>19</v>
      </c>
      <c r="E29" s="11">
        <f t="shared" si="2"/>
        <v>15</v>
      </c>
      <c r="F29" s="11">
        <f t="shared" si="2"/>
        <v>11</v>
      </c>
      <c r="G29" s="11"/>
      <c r="H29" s="11"/>
      <c r="I29" s="11"/>
      <c r="J29" s="11"/>
      <c r="K29" s="11"/>
      <c r="L29" s="11"/>
      <c r="M29" s="54"/>
      <c r="N29" s="41"/>
      <c r="O29" s="74">
        <f t="shared" si="0"/>
        <v>45</v>
      </c>
    </row>
    <row r="30" spans="1:15" ht="21" customHeight="1">
      <c r="A30" s="108"/>
      <c r="B30" s="97"/>
      <c r="C30" s="10" t="s">
        <v>42</v>
      </c>
      <c r="D30" s="11">
        <f t="shared" si="2"/>
        <v>17</v>
      </c>
      <c r="E30" s="11">
        <f t="shared" si="2"/>
        <v>33</v>
      </c>
      <c r="F30" s="11">
        <f t="shared" si="2"/>
        <v>11</v>
      </c>
      <c r="G30" s="11"/>
      <c r="H30" s="11"/>
      <c r="I30" s="11"/>
      <c r="J30" s="11"/>
      <c r="K30" s="11"/>
      <c r="L30" s="11"/>
      <c r="M30" s="54"/>
      <c r="N30" s="41"/>
      <c r="O30" s="74">
        <f t="shared" si="0"/>
        <v>61</v>
      </c>
    </row>
    <row r="31" spans="1:15" ht="21" customHeight="1" thickBot="1">
      <c r="A31" s="109"/>
      <c r="B31" s="100"/>
      <c r="C31" s="13" t="s">
        <v>43</v>
      </c>
      <c r="D31" s="11">
        <f t="shared" si="2"/>
        <v>36</v>
      </c>
      <c r="E31" s="11">
        <f t="shared" si="2"/>
        <v>48</v>
      </c>
      <c r="F31" s="11">
        <f t="shared" si="2"/>
        <v>22</v>
      </c>
      <c r="G31" s="11"/>
      <c r="H31" s="11"/>
      <c r="I31" s="11"/>
      <c r="J31" s="11"/>
      <c r="K31" s="11"/>
      <c r="L31" s="11"/>
      <c r="M31" s="54"/>
      <c r="N31" s="41"/>
      <c r="O31" s="74">
        <f t="shared" si="0"/>
        <v>106</v>
      </c>
    </row>
    <row r="32" spans="1:15" ht="21" customHeight="1">
      <c r="A32" s="107" t="s">
        <v>23</v>
      </c>
      <c r="B32" s="96" t="s">
        <v>40</v>
      </c>
      <c r="C32" s="7" t="s">
        <v>41</v>
      </c>
      <c r="D32" s="8">
        <v>1428</v>
      </c>
      <c r="E32" s="9">
        <v>1333</v>
      </c>
      <c r="F32" s="9">
        <v>1331</v>
      </c>
      <c r="G32" s="9"/>
      <c r="H32" s="9"/>
      <c r="I32" s="9"/>
      <c r="J32" s="9"/>
      <c r="K32" s="9"/>
      <c r="L32" s="9"/>
      <c r="M32" s="37"/>
      <c r="N32" s="43"/>
      <c r="O32" s="73">
        <f t="shared" si="0"/>
        <v>4092</v>
      </c>
    </row>
    <row r="33" spans="1:15" ht="21" customHeight="1">
      <c r="A33" s="108"/>
      <c r="B33" s="97"/>
      <c r="C33" s="10" t="s">
        <v>42</v>
      </c>
      <c r="D33" s="11">
        <v>2</v>
      </c>
      <c r="E33" s="12">
        <v>3</v>
      </c>
      <c r="F33" s="12">
        <v>1</v>
      </c>
      <c r="G33" s="12"/>
      <c r="H33" s="12"/>
      <c r="I33" s="12"/>
      <c r="J33" s="12"/>
      <c r="K33" s="12"/>
      <c r="L33" s="12"/>
      <c r="M33" s="32"/>
      <c r="N33" s="41"/>
      <c r="O33" s="74">
        <f t="shared" si="0"/>
        <v>6</v>
      </c>
    </row>
    <row r="34" spans="1:15" ht="21" customHeight="1">
      <c r="A34" s="108"/>
      <c r="B34" s="97"/>
      <c r="C34" s="10" t="s">
        <v>43</v>
      </c>
      <c r="D34" s="11">
        <f>SUM(D32:D33)</f>
        <v>1430</v>
      </c>
      <c r="E34" s="12">
        <f>SUM(E32:E33)</f>
        <v>1336</v>
      </c>
      <c r="F34" s="12">
        <f>SUM(F32:F33)</f>
        <v>1332</v>
      </c>
      <c r="G34" s="12"/>
      <c r="H34" s="12"/>
      <c r="I34" s="12"/>
      <c r="J34" s="12"/>
      <c r="K34" s="12"/>
      <c r="L34" s="12"/>
      <c r="M34" s="32"/>
      <c r="N34" s="41"/>
      <c r="O34" s="74">
        <f t="shared" si="0"/>
        <v>4098</v>
      </c>
    </row>
    <row r="35" spans="1:15" ht="21" customHeight="1">
      <c r="A35" s="108"/>
      <c r="B35" s="97" t="s">
        <v>44</v>
      </c>
      <c r="C35" s="10" t="s">
        <v>41</v>
      </c>
      <c r="D35" s="11">
        <v>2418</v>
      </c>
      <c r="E35" s="12">
        <v>2046</v>
      </c>
      <c r="F35" s="12">
        <v>2095</v>
      </c>
      <c r="G35" s="12"/>
      <c r="H35" s="12"/>
      <c r="I35" s="12"/>
      <c r="J35" s="12"/>
      <c r="K35" s="12"/>
      <c r="L35" s="12"/>
      <c r="M35" s="32"/>
      <c r="N35" s="41"/>
      <c r="O35" s="74">
        <f t="shared" si="0"/>
        <v>6559</v>
      </c>
    </row>
    <row r="36" spans="1:15" ht="21" customHeight="1">
      <c r="A36" s="108"/>
      <c r="B36" s="97"/>
      <c r="C36" s="10" t="s">
        <v>42</v>
      </c>
      <c r="D36" s="11">
        <v>13</v>
      </c>
      <c r="E36" s="12">
        <v>9</v>
      </c>
      <c r="F36" s="12">
        <v>11</v>
      </c>
      <c r="G36" s="12"/>
      <c r="H36" s="12"/>
      <c r="I36" s="12"/>
      <c r="J36" s="12"/>
      <c r="K36" s="12"/>
      <c r="L36" s="12"/>
      <c r="M36" s="32"/>
      <c r="N36" s="41"/>
      <c r="O36" s="74">
        <f t="shared" si="0"/>
        <v>33</v>
      </c>
    </row>
    <row r="37" spans="1:15" ht="21" customHeight="1">
      <c r="A37" s="108"/>
      <c r="B37" s="97"/>
      <c r="C37" s="10" t="s">
        <v>43</v>
      </c>
      <c r="D37" s="11">
        <f>SUM(D35:D36)</f>
        <v>2431</v>
      </c>
      <c r="E37" s="12">
        <f>SUM(E35:E36)</f>
        <v>2055</v>
      </c>
      <c r="F37" s="12">
        <f>SUM(F35:F36)</f>
        <v>2106</v>
      </c>
      <c r="G37" s="12"/>
      <c r="H37" s="12"/>
      <c r="I37" s="12"/>
      <c r="J37" s="12"/>
      <c r="K37" s="12"/>
      <c r="L37" s="12"/>
      <c r="M37" s="32"/>
      <c r="N37" s="41"/>
      <c r="O37" s="74">
        <f t="shared" si="0"/>
        <v>6592</v>
      </c>
    </row>
    <row r="38" spans="1:15" ht="21" customHeight="1">
      <c r="A38" s="108"/>
      <c r="B38" s="97" t="s">
        <v>21</v>
      </c>
      <c r="C38" s="10" t="s">
        <v>41</v>
      </c>
      <c r="D38" s="11">
        <f aca="true" t="shared" si="3" ref="D38:F40">D32+D35</f>
        <v>3846</v>
      </c>
      <c r="E38" s="11">
        <f t="shared" si="3"/>
        <v>3379</v>
      </c>
      <c r="F38" s="11">
        <f t="shared" si="3"/>
        <v>3426</v>
      </c>
      <c r="G38" s="11"/>
      <c r="H38" s="11"/>
      <c r="I38" s="11"/>
      <c r="J38" s="11"/>
      <c r="K38" s="11"/>
      <c r="L38" s="11"/>
      <c r="M38" s="54"/>
      <c r="N38" s="41"/>
      <c r="O38" s="74">
        <f t="shared" si="0"/>
        <v>10651</v>
      </c>
    </row>
    <row r="39" spans="1:15" ht="21" customHeight="1">
      <c r="A39" s="108"/>
      <c r="B39" s="97"/>
      <c r="C39" s="10" t="s">
        <v>42</v>
      </c>
      <c r="D39" s="11">
        <f t="shared" si="3"/>
        <v>15</v>
      </c>
      <c r="E39" s="11">
        <f t="shared" si="3"/>
        <v>12</v>
      </c>
      <c r="F39" s="11">
        <f t="shared" si="3"/>
        <v>12</v>
      </c>
      <c r="G39" s="11"/>
      <c r="H39" s="11"/>
      <c r="I39" s="11"/>
      <c r="J39" s="11"/>
      <c r="K39" s="11"/>
      <c r="L39" s="11"/>
      <c r="M39" s="54"/>
      <c r="N39" s="41"/>
      <c r="O39" s="74">
        <f t="shared" si="0"/>
        <v>39</v>
      </c>
    </row>
    <row r="40" spans="1:15" ht="21" customHeight="1" thickBot="1">
      <c r="A40" s="109"/>
      <c r="B40" s="100"/>
      <c r="C40" s="13" t="s">
        <v>43</v>
      </c>
      <c r="D40" s="11">
        <f t="shared" si="3"/>
        <v>3861</v>
      </c>
      <c r="E40" s="11">
        <f t="shared" si="3"/>
        <v>3391</v>
      </c>
      <c r="F40" s="11">
        <f t="shared" si="3"/>
        <v>3438</v>
      </c>
      <c r="G40" s="11"/>
      <c r="H40" s="11"/>
      <c r="I40" s="11"/>
      <c r="J40" s="11"/>
      <c r="K40" s="11"/>
      <c r="L40" s="11"/>
      <c r="M40" s="54"/>
      <c r="N40" s="41"/>
      <c r="O40" s="74">
        <f t="shared" si="0"/>
        <v>10690</v>
      </c>
    </row>
    <row r="41" spans="1:15" ht="21" customHeight="1">
      <c r="A41" s="125" t="s">
        <v>46</v>
      </c>
      <c r="B41" s="126"/>
      <c r="C41" s="7" t="s">
        <v>41</v>
      </c>
      <c r="D41" s="8">
        <v>142</v>
      </c>
      <c r="E41" s="9">
        <v>174</v>
      </c>
      <c r="F41" s="9">
        <v>129</v>
      </c>
      <c r="G41" s="9"/>
      <c r="H41" s="9"/>
      <c r="I41" s="9"/>
      <c r="J41" s="9"/>
      <c r="K41" s="9"/>
      <c r="L41" s="9"/>
      <c r="M41" s="37"/>
      <c r="N41" s="43"/>
      <c r="O41" s="79">
        <f t="shared" si="0"/>
        <v>445</v>
      </c>
    </row>
    <row r="42" spans="1:15" ht="21" customHeight="1">
      <c r="A42" s="127"/>
      <c r="B42" s="128"/>
      <c r="C42" s="10" t="s">
        <v>42</v>
      </c>
      <c r="D42" s="11">
        <v>52</v>
      </c>
      <c r="E42" s="12">
        <v>18</v>
      </c>
      <c r="F42" s="12">
        <v>20</v>
      </c>
      <c r="G42" s="12"/>
      <c r="H42" s="12"/>
      <c r="I42" s="12"/>
      <c r="J42" s="12"/>
      <c r="K42" s="12"/>
      <c r="L42" s="12"/>
      <c r="M42" s="32"/>
      <c r="N42" s="41"/>
      <c r="O42" s="74">
        <f t="shared" si="0"/>
        <v>90</v>
      </c>
    </row>
    <row r="43" spans="1:15" ht="21" customHeight="1" thickBot="1">
      <c r="A43" s="129"/>
      <c r="B43" s="130"/>
      <c r="C43" s="13" t="s">
        <v>43</v>
      </c>
      <c r="D43" s="14">
        <f>SUM(D41:D42)</f>
        <v>194</v>
      </c>
      <c r="E43" s="14">
        <f>SUM(E41:E42)</f>
        <v>192</v>
      </c>
      <c r="F43" s="14">
        <f>SUM(F41:F42)</f>
        <v>149</v>
      </c>
      <c r="G43" s="14"/>
      <c r="H43" s="14"/>
      <c r="I43" s="14"/>
      <c r="J43" s="14"/>
      <c r="K43" s="14"/>
      <c r="L43" s="14"/>
      <c r="M43" s="57"/>
      <c r="N43" s="45"/>
      <c r="O43" s="90">
        <f t="shared" si="0"/>
        <v>535</v>
      </c>
    </row>
    <row r="44" spans="1:15" ht="21" customHeight="1">
      <c r="A44" s="125" t="s">
        <v>47</v>
      </c>
      <c r="B44" s="126"/>
      <c r="C44" s="7" t="s">
        <v>41</v>
      </c>
      <c r="D44" s="8">
        <v>68</v>
      </c>
      <c r="E44" s="9">
        <v>131</v>
      </c>
      <c r="F44" s="9">
        <v>69</v>
      </c>
      <c r="G44" s="9"/>
      <c r="H44" s="9"/>
      <c r="I44" s="9"/>
      <c r="J44" s="9"/>
      <c r="K44" s="9"/>
      <c r="L44" s="9"/>
      <c r="M44" s="37"/>
      <c r="N44" s="43"/>
      <c r="O44" s="79">
        <f t="shared" si="0"/>
        <v>268</v>
      </c>
    </row>
    <row r="45" spans="1:15" ht="21" customHeight="1">
      <c r="A45" s="127"/>
      <c r="B45" s="128"/>
      <c r="C45" s="10" t="s">
        <v>42</v>
      </c>
      <c r="D45" s="11"/>
      <c r="E45" s="12"/>
      <c r="F45" s="12"/>
      <c r="G45" s="12"/>
      <c r="H45" s="12"/>
      <c r="I45" s="12"/>
      <c r="J45" s="12"/>
      <c r="K45" s="12"/>
      <c r="L45" s="12"/>
      <c r="M45" s="32"/>
      <c r="N45" s="41"/>
      <c r="O45" s="74">
        <f t="shared" si="0"/>
        <v>0</v>
      </c>
    </row>
    <row r="46" spans="1:15" ht="21" customHeight="1" thickBot="1">
      <c r="A46" s="129"/>
      <c r="B46" s="130"/>
      <c r="C46" s="13" t="s">
        <v>43</v>
      </c>
      <c r="D46" s="14">
        <f>SUM(D44:D45)</f>
        <v>68</v>
      </c>
      <c r="E46" s="44">
        <f>SUM(E44:E45)</f>
        <v>131</v>
      </c>
      <c r="F46" s="44">
        <f>SUM(F44:F45)</f>
        <v>69</v>
      </c>
      <c r="G46" s="44"/>
      <c r="H46" s="44"/>
      <c r="I46" s="44"/>
      <c r="J46" s="44"/>
      <c r="K46" s="44"/>
      <c r="L46" s="44"/>
      <c r="M46" s="55"/>
      <c r="N46" s="45"/>
      <c r="O46" s="90">
        <f t="shared" si="0"/>
        <v>268</v>
      </c>
    </row>
    <row r="47" spans="1:15" ht="21" customHeight="1" thickBot="1">
      <c r="A47" s="138" t="s">
        <v>48</v>
      </c>
      <c r="B47" s="139"/>
      <c r="C47" s="140"/>
      <c r="D47" s="15">
        <f>D22+D31+D40+D43+D46</f>
        <v>5085</v>
      </c>
      <c r="E47" s="15">
        <f>E22+E31+E40+E43+E46</f>
        <v>4820</v>
      </c>
      <c r="F47" s="15">
        <f>F22+F31+F40+F43+F46</f>
        <v>4474</v>
      </c>
      <c r="G47" s="15"/>
      <c r="H47" s="15"/>
      <c r="I47" s="15"/>
      <c r="J47" s="15"/>
      <c r="K47" s="15"/>
      <c r="L47" s="15"/>
      <c r="M47" s="58"/>
      <c r="N47" s="48"/>
      <c r="O47" s="76">
        <f t="shared" si="0"/>
        <v>14379</v>
      </c>
    </row>
    <row r="48" spans="1:15" ht="21" customHeight="1" thickBot="1">
      <c r="A48" s="138" t="s">
        <v>27</v>
      </c>
      <c r="B48" s="139"/>
      <c r="C48" s="140"/>
      <c r="D48" s="15">
        <v>115</v>
      </c>
      <c r="E48" s="16">
        <v>93</v>
      </c>
      <c r="F48" s="16">
        <v>92</v>
      </c>
      <c r="G48" s="16"/>
      <c r="H48" s="16"/>
      <c r="I48" s="16"/>
      <c r="J48" s="16"/>
      <c r="K48" s="16"/>
      <c r="L48" s="16"/>
      <c r="M48" s="39"/>
      <c r="N48" s="48"/>
      <c r="O48" s="76">
        <f t="shared" si="0"/>
        <v>300</v>
      </c>
    </row>
    <row r="49" spans="1:15" ht="21" customHeight="1" thickBot="1">
      <c r="A49" s="138" t="s">
        <v>49</v>
      </c>
      <c r="B49" s="139"/>
      <c r="C49" s="140"/>
      <c r="D49" s="15">
        <f>SUM(D47:D48)</f>
        <v>5200</v>
      </c>
      <c r="E49" s="16">
        <f>SUM(E47:E48)</f>
        <v>4913</v>
      </c>
      <c r="F49" s="16">
        <f>SUM(F47:F48)</f>
        <v>4566</v>
      </c>
      <c r="G49" s="16"/>
      <c r="H49" s="16"/>
      <c r="I49" s="16"/>
      <c r="J49" s="16"/>
      <c r="K49" s="16"/>
      <c r="L49" s="16"/>
      <c r="M49" s="39"/>
      <c r="N49" s="48"/>
      <c r="O49" s="76">
        <f t="shared" si="0"/>
        <v>14679</v>
      </c>
    </row>
    <row r="50" spans="1:15" ht="21" customHeight="1">
      <c r="A50" s="141" t="s">
        <v>29</v>
      </c>
      <c r="B50" s="131" t="s">
        <v>50</v>
      </c>
      <c r="C50" s="17" t="s">
        <v>51</v>
      </c>
      <c r="D50" s="18">
        <v>3619</v>
      </c>
      <c r="E50" s="19">
        <v>2736</v>
      </c>
      <c r="F50" s="19">
        <v>3466</v>
      </c>
      <c r="G50" s="19"/>
      <c r="H50" s="19"/>
      <c r="I50" s="19"/>
      <c r="J50" s="19"/>
      <c r="K50" s="19"/>
      <c r="L50" s="19"/>
      <c r="M50" s="35"/>
      <c r="N50" s="46"/>
      <c r="O50" s="89">
        <f t="shared" si="0"/>
        <v>9821</v>
      </c>
    </row>
    <row r="51" spans="1:15" ht="21" customHeight="1">
      <c r="A51" s="98"/>
      <c r="B51" s="128"/>
      <c r="C51" s="10" t="s">
        <v>52</v>
      </c>
      <c r="D51" s="11">
        <v>2499</v>
      </c>
      <c r="E51" s="12">
        <v>2202</v>
      </c>
      <c r="F51" s="12">
        <v>2558</v>
      </c>
      <c r="G51" s="12"/>
      <c r="H51" s="12"/>
      <c r="I51" s="12"/>
      <c r="J51" s="12"/>
      <c r="K51" s="12"/>
      <c r="L51" s="12"/>
      <c r="M51" s="32"/>
      <c r="N51" s="41"/>
      <c r="O51" s="74">
        <f t="shared" si="0"/>
        <v>7259</v>
      </c>
    </row>
    <row r="52" spans="1:15" ht="21" customHeight="1">
      <c r="A52" s="98"/>
      <c r="B52" s="128"/>
      <c r="C52" s="10" t="s">
        <v>43</v>
      </c>
      <c r="D52" s="11">
        <f>SUM(D50:D51)</f>
        <v>6118</v>
      </c>
      <c r="E52" s="12">
        <f>SUM(E50:E51)</f>
        <v>4938</v>
      </c>
      <c r="F52" s="12">
        <f>SUM(F50:F51)</f>
        <v>6024</v>
      </c>
      <c r="G52" s="12"/>
      <c r="H52" s="12"/>
      <c r="I52" s="12"/>
      <c r="J52" s="12"/>
      <c r="K52" s="12"/>
      <c r="L52" s="12"/>
      <c r="M52" s="32"/>
      <c r="N52" s="41"/>
      <c r="O52" s="74">
        <f t="shared" si="0"/>
        <v>17080</v>
      </c>
    </row>
    <row r="53" spans="1:15" ht="21" customHeight="1">
      <c r="A53" s="98"/>
      <c r="B53" s="134" t="s">
        <v>33</v>
      </c>
      <c r="C53" s="135"/>
      <c r="D53" s="11">
        <v>34</v>
      </c>
      <c r="E53" s="12">
        <v>25</v>
      </c>
      <c r="F53" s="12">
        <v>20</v>
      </c>
      <c r="G53" s="12"/>
      <c r="H53" s="12"/>
      <c r="I53" s="12"/>
      <c r="J53" s="12"/>
      <c r="K53" s="12"/>
      <c r="L53" s="12"/>
      <c r="M53" s="32"/>
      <c r="N53" s="41"/>
      <c r="O53" s="74">
        <f t="shared" si="0"/>
        <v>79</v>
      </c>
    </row>
    <row r="54" spans="1:15" ht="21" customHeight="1" thickBot="1">
      <c r="A54" s="142"/>
      <c r="B54" s="136" t="s">
        <v>34</v>
      </c>
      <c r="C54" s="137"/>
      <c r="D54" s="20">
        <v>167</v>
      </c>
      <c r="E54" s="21">
        <v>108</v>
      </c>
      <c r="F54" s="21">
        <v>140</v>
      </c>
      <c r="G54" s="21"/>
      <c r="H54" s="21"/>
      <c r="I54" s="21"/>
      <c r="J54" s="21"/>
      <c r="K54" s="21"/>
      <c r="L54" s="21"/>
      <c r="M54" s="40"/>
      <c r="N54" s="42"/>
      <c r="O54" s="90">
        <f t="shared" si="0"/>
        <v>415</v>
      </c>
    </row>
    <row r="55" spans="1:15" ht="21" customHeight="1" thickBot="1">
      <c r="A55" s="143" t="s">
        <v>54</v>
      </c>
      <c r="B55" s="144"/>
      <c r="C55" s="145"/>
      <c r="D55" s="15">
        <f>SUM(D52:D54)</f>
        <v>6319</v>
      </c>
      <c r="E55" s="16">
        <f>SUM(E52:E54)</f>
        <v>5071</v>
      </c>
      <c r="F55" s="16">
        <f>SUM(F52:F54)</f>
        <v>6184</v>
      </c>
      <c r="G55" s="16"/>
      <c r="H55" s="16"/>
      <c r="I55" s="16"/>
      <c r="J55" s="16"/>
      <c r="K55" s="16"/>
      <c r="L55" s="16"/>
      <c r="M55" s="39"/>
      <c r="N55" s="48"/>
      <c r="O55" s="76">
        <f t="shared" si="0"/>
        <v>17574</v>
      </c>
    </row>
    <row r="56" spans="1:15" ht="23.25" customHeight="1" thickBot="1">
      <c r="A56" s="146" t="s">
        <v>35</v>
      </c>
      <c r="B56" s="147"/>
      <c r="C56" s="148"/>
      <c r="D56" s="77">
        <f>SUM(D55+D49)</f>
        <v>11519</v>
      </c>
      <c r="E56" s="78">
        <f>SUM(E49+E55)</f>
        <v>9984</v>
      </c>
      <c r="F56" s="78">
        <f>SUM(F49+F55)</f>
        <v>10750</v>
      </c>
      <c r="G56" s="78"/>
      <c r="H56" s="78"/>
      <c r="I56" s="78"/>
      <c r="J56" s="78"/>
      <c r="K56" s="78"/>
      <c r="L56" s="78"/>
      <c r="M56" s="82"/>
      <c r="N56" s="94"/>
      <c r="O56" s="76">
        <f t="shared" si="0"/>
        <v>32253</v>
      </c>
    </row>
    <row r="59" spans="1:15" ht="13.5">
      <c r="A59" s="132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1:15" ht="13.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</sheetData>
  <sheetProtection/>
  <mergeCells count="41">
    <mergeCell ref="A59:O60"/>
    <mergeCell ref="G7:G10"/>
    <mergeCell ref="I7:I10"/>
    <mergeCell ref="A56:C56"/>
    <mergeCell ref="E7:E10"/>
    <mergeCell ref="F7:F10"/>
    <mergeCell ref="A55:C55"/>
    <mergeCell ref="A11:A22"/>
    <mergeCell ref="A7:C7"/>
    <mergeCell ref="A8:A10"/>
    <mergeCell ref="O7:O10"/>
    <mergeCell ref="H7:H10"/>
    <mergeCell ref="M7:M10"/>
    <mergeCell ref="J7:J10"/>
    <mergeCell ref="K7:K10"/>
    <mergeCell ref="L7:L10"/>
    <mergeCell ref="D7:D10"/>
    <mergeCell ref="C8:C10"/>
    <mergeCell ref="A48:C48"/>
    <mergeCell ref="B35:B37"/>
    <mergeCell ref="B38:B40"/>
    <mergeCell ref="N7:N10"/>
    <mergeCell ref="B23:B25"/>
    <mergeCell ref="B26:B28"/>
    <mergeCell ref="A41:B43"/>
    <mergeCell ref="A44:B46"/>
    <mergeCell ref="A50:A54"/>
    <mergeCell ref="A49:C49"/>
    <mergeCell ref="B53:C53"/>
    <mergeCell ref="B54:C54"/>
    <mergeCell ref="B50:B52"/>
    <mergeCell ref="A47:C47"/>
    <mergeCell ref="A23:A31"/>
    <mergeCell ref="A32:A40"/>
    <mergeCell ref="B8:B10"/>
    <mergeCell ref="B29:B31"/>
    <mergeCell ref="B32:B34"/>
    <mergeCell ref="B11:B13"/>
    <mergeCell ref="B14:B16"/>
    <mergeCell ref="B17:B19"/>
    <mergeCell ref="B20:B22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kudou</dc:creator>
  <cp:keywords/>
  <dc:description/>
  <cp:lastModifiedBy>stn110</cp:lastModifiedBy>
  <cp:lastPrinted>2012-08-21T05:55:18Z</cp:lastPrinted>
  <dcterms:created xsi:type="dcterms:W3CDTF">2006-01-10T04:08:12Z</dcterms:created>
  <dcterms:modified xsi:type="dcterms:W3CDTF">2012-09-05T23:20:53Z</dcterms:modified>
  <cp:category/>
  <cp:version/>
  <cp:contentType/>
  <cp:contentStatus/>
</cp:coreProperties>
</file>