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35" tabRatio="673" activeTab="0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  <sheet name="Sheet2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<sst xmlns="http://schemas.openxmlformats.org/spreadsheetml/2006/main" count="910" uniqueCount="188">
  <si>
    <t>外ヶ浜町</t>
  </si>
  <si>
    <t>つがる市</t>
  </si>
  <si>
    <t>軽自動車合計</t>
  </si>
  <si>
    <t>東北運輸局青森運輸支局</t>
  </si>
  <si>
    <t>市  町  村  別</t>
  </si>
  <si>
    <t>平　川　市</t>
  </si>
  <si>
    <t>八戸市</t>
  </si>
  <si>
    <t>十和田市</t>
  </si>
  <si>
    <t>三沢市</t>
  </si>
  <si>
    <t>駐留軍内数</t>
  </si>
  <si>
    <t>市計</t>
  </si>
  <si>
    <t>用途別</t>
  </si>
  <si>
    <t>車種別</t>
  </si>
  <si>
    <t>業態別</t>
  </si>
  <si>
    <t>貨    物    車</t>
  </si>
  <si>
    <t>普通車</t>
  </si>
  <si>
    <t>自家用</t>
  </si>
  <si>
    <t>事業用</t>
  </si>
  <si>
    <t>計</t>
  </si>
  <si>
    <t>小型車</t>
  </si>
  <si>
    <t>被牽引車</t>
  </si>
  <si>
    <t>合 計</t>
  </si>
  <si>
    <t>乗   合   車</t>
  </si>
  <si>
    <t>乗   用   車</t>
  </si>
  <si>
    <t>特種用途車</t>
  </si>
  <si>
    <t>大型特殊車</t>
  </si>
  <si>
    <t>登録車両数合計</t>
  </si>
  <si>
    <t>小  型  二 輪 車</t>
  </si>
  <si>
    <t>検査車両数合計</t>
  </si>
  <si>
    <t>軽 自 動 車</t>
  </si>
  <si>
    <t>四輪</t>
  </si>
  <si>
    <t>乗用車</t>
  </si>
  <si>
    <t>貨物車</t>
  </si>
  <si>
    <t>特      種</t>
  </si>
  <si>
    <t>二      輪</t>
  </si>
  <si>
    <t>総      合      計</t>
  </si>
  <si>
    <t>　</t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</si>
  <si>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</si>
  <si>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</si>
  <si>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</si>
  <si>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</si>
  <si>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</si>
  <si>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</si>
  <si>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</si>
  <si>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</si>
  <si>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</si>
  <si>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</si>
  <si>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</si>
  <si>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</si>
  <si>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</si>
  <si>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</si>
  <si>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</si>
  <si>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</si>
  <si>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三戸郡</t>
  </si>
  <si>
    <t>軽自動車合計</t>
  </si>
  <si>
    <t>七市計</t>
  </si>
  <si>
    <t>横浜町を除く野辺地町　　　　　上北郡</t>
  </si>
  <si>
    <t>郡部計</t>
  </si>
  <si>
    <t>三市計</t>
  </si>
  <si>
    <t>八戸管轄計</t>
  </si>
  <si>
    <t>総合計</t>
  </si>
  <si>
    <t>市  町  村  別</t>
  </si>
  <si>
    <t>今別町</t>
  </si>
  <si>
    <t>蓬田村</t>
  </si>
  <si>
    <t xml:space="preserve">   西　　津　　軽　　郡</t>
  </si>
  <si>
    <t>鰺ｹ沢町</t>
  </si>
  <si>
    <t>深浦町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</si>
  <si>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</si>
  <si>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</si>
  <si>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</si>
  <si>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</si>
  <si>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</si>
  <si>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</si>
  <si>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</si>
  <si>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</si>
  <si>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</si>
  <si>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</t>
  </si>
  <si>
    <t xml:space="preserve">   南　　津　　軽　　郡</t>
  </si>
  <si>
    <t>藤崎町</t>
  </si>
  <si>
    <t>大鰐町</t>
  </si>
  <si>
    <t>田舎舘村</t>
  </si>
  <si>
    <t>中泊町</t>
  </si>
  <si>
    <t>鶴田町</t>
  </si>
  <si>
    <t xml:space="preserve">   上　　北　　郡</t>
  </si>
  <si>
    <t>野辺地町</t>
  </si>
  <si>
    <t>横浜町</t>
  </si>
  <si>
    <t>おいらせ町</t>
  </si>
  <si>
    <t>六戸町</t>
  </si>
  <si>
    <t>七戸町</t>
  </si>
  <si>
    <t>東北町</t>
  </si>
  <si>
    <t>六ヶ所村</t>
  </si>
  <si>
    <t>-21-</t>
  </si>
  <si>
    <t xml:space="preserve">   ＜青森県内市町村別自動車保有車両数＞</t>
  </si>
  <si>
    <t>市  町  村  別</t>
  </si>
  <si>
    <t>青森市　</t>
  </si>
  <si>
    <t>弘前市</t>
  </si>
  <si>
    <t>黒石市</t>
  </si>
  <si>
    <t>五所川原市</t>
  </si>
  <si>
    <t>むつ市</t>
  </si>
  <si>
    <t>市  町  村  別</t>
  </si>
  <si>
    <t>東津軽郡</t>
  </si>
  <si>
    <t>西津軽郡</t>
  </si>
  <si>
    <t>中津軽郡</t>
  </si>
  <si>
    <t>南津軽郡</t>
  </si>
  <si>
    <t>北津軽郡</t>
  </si>
  <si>
    <t>上北郡</t>
  </si>
  <si>
    <t>下北郡</t>
  </si>
  <si>
    <t>三戸郡</t>
  </si>
  <si>
    <t>郡計</t>
  </si>
  <si>
    <t>貨    物    車</t>
  </si>
  <si>
    <t>合 計</t>
  </si>
  <si>
    <t>乗    合    車</t>
  </si>
  <si>
    <t>乗   用   車</t>
  </si>
  <si>
    <t>小  型  二 輪 車</t>
  </si>
  <si>
    <t>軽 自 動 車</t>
  </si>
  <si>
    <t>特      種</t>
  </si>
  <si>
    <t>二      輪</t>
  </si>
  <si>
    <t>　</t>
  </si>
  <si>
    <t>市  町  村  別</t>
  </si>
  <si>
    <t>東津軽郡</t>
  </si>
  <si>
    <t>西津軽郡</t>
  </si>
  <si>
    <t>中津軽郡</t>
  </si>
  <si>
    <t>南津軽郡</t>
  </si>
  <si>
    <t>北津軽郡</t>
  </si>
  <si>
    <t>横浜町　　　野辺地町　　上北郡の内</t>
  </si>
  <si>
    <t>下北郡</t>
  </si>
  <si>
    <t>郡部計</t>
  </si>
  <si>
    <t>青森管轄計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</si>
  <si>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</si>
  <si>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</si>
  <si>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</si>
  <si>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</si>
  <si>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</si>
  <si>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</si>
  <si>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</si>
  <si>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</si>
  <si>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東　　津　　軽　　郡</t>
  </si>
  <si>
    <t>市  町  村  別</t>
  </si>
  <si>
    <t>平内町</t>
  </si>
  <si>
    <t xml:space="preserve">   中　　津　　軽　　郡</t>
  </si>
  <si>
    <t>西目屋村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</si>
  <si>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</si>
  <si>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</si>
  <si>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</si>
  <si>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</si>
  <si>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</si>
  <si>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</si>
  <si>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</si>
  <si>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</si>
  <si>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</si>
  <si>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北　　津　　軽　　郡</t>
  </si>
  <si>
    <t>板柳町</t>
  </si>
  <si>
    <t xml:space="preserve">   下　　北　　郡</t>
  </si>
  <si>
    <t>市  町  村  別</t>
  </si>
  <si>
    <t>大間町</t>
  </si>
  <si>
    <t>東通村</t>
  </si>
  <si>
    <t>風間浦村</t>
  </si>
  <si>
    <t>佐井村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</si>
  <si>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</si>
  <si>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</si>
  <si>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</si>
  <si>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</si>
  <si>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</si>
  <si>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</si>
  <si>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</si>
  <si>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</si>
  <si>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</si>
  <si>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三　　戸　　郡</t>
  </si>
  <si>
    <t>三戸町</t>
  </si>
  <si>
    <t>五戸町</t>
  </si>
  <si>
    <t>田子町</t>
  </si>
  <si>
    <t>南部町</t>
  </si>
  <si>
    <t>階上町</t>
  </si>
  <si>
    <t>新郷村</t>
  </si>
  <si>
    <t>計</t>
  </si>
  <si>
    <t>乗   合   車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</si>
  <si>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</si>
  <si>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</si>
  <si>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</si>
  <si>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</si>
  <si>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</si>
  <si>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</si>
  <si>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</si>
  <si>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</si>
  <si>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</si>
  <si>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</si>
  <si>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</si>
  <si>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　平成25年3月31日現在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</si>
</sst>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_);[Red]\(0\)"/>
    <numFmt numFmtId="180" formatCode="#,##0_ ;[Red]\-#,##0\ "/>
    <numFmt numFmtId="181" formatCode="0.0_);[Red]\(0.0\)"/>
    <numFmt numFmtId="182" formatCode="0.000000"/>
    <numFmt numFmtId="183" formatCode="0.00_ "/>
    <numFmt numFmtId="184" formatCode="0_ "/>
    <numFmt numFmtId="185" formatCode="0.000000_ "/>
    <numFmt numFmtId="186" formatCode="0.00000_ "/>
    <numFmt numFmtId="187" formatCode="0.0000_ "/>
    <numFmt numFmtId="188" formatCode="0.000_ 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000"/>
    <numFmt numFmtId="196" formatCode="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b/>
      <i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i/>
      <sz val="12"/>
      <name val="ＭＳ Ｐ明朝"/>
      <family val="1"/>
    </font>
    <font>
      <sz val="14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36"/>
      <color indexed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35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0" xfId="60" applyFont="1">
      <alignment/>
      <protection/>
    </xf>
    <xf numFmtId="0" fontId="8" fillId="0" borderId="0" xfId="60" applyFont="1">
      <alignment/>
      <protection/>
    </xf>
    <xf numFmtId="0" fontId="10" fillId="0" borderId="10" xfId="60" applyFont="1" applyBorder="1" applyAlignment="1">
      <alignment horizontal="center" vertical="center"/>
      <protection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10" fillId="0" borderId="13" xfId="60" applyFont="1" applyBorder="1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10" fillId="0" borderId="16" xfId="60" applyFont="1" applyBorder="1" applyAlignment="1">
      <alignment horizontal="center" vertical="center"/>
      <protection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10" fillId="0" borderId="20" xfId="60" applyFont="1" applyBorder="1" applyAlignment="1">
      <alignment horizontal="center" vertical="center"/>
      <protection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2" fillId="0" borderId="0" xfId="60" applyFont="1">
      <alignment/>
      <protection/>
    </xf>
    <xf numFmtId="0" fontId="13" fillId="0" borderId="0" xfId="60" applyFont="1" applyAlignment="1">
      <alignment horizontal="left"/>
      <protection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12" xfId="60" applyFont="1" applyBorder="1" applyAlignment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15" xfId="60" applyFont="1" applyBorder="1" applyAlignment="1">
      <alignment vertical="center"/>
      <protection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60" applyFont="1" applyBorder="1" applyAlignment="1">
      <alignment vertical="center"/>
      <protection/>
    </xf>
    <xf numFmtId="38" fontId="0" fillId="0" borderId="34" xfId="48" applyFont="1" applyBorder="1" applyAlignment="1">
      <alignment vertical="center"/>
    </xf>
    <xf numFmtId="0" fontId="0" fillId="0" borderId="19" xfId="60" applyFont="1" applyBorder="1" applyAlignment="1">
      <alignment vertical="center"/>
      <protection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0" xfId="60" applyBorder="1">
      <alignment/>
      <protection/>
    </xf>
    <xf numFmtId="38" fontId="0" fillId="0" borderId="38" xfId="48" applyFont="1" applyBorder="1" applyAlignment="1">
      <alignment vertical="center"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3" fillId="0" borderId="0" xfId="60" applyFont="1">
      <alignment/>
      <protection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4" fillId="0" borderId="0" xfId="60" applyFont="1">
      <alignment/>
      <protection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24" borderId="57" xfId="48" applyFont="1" applyFill="1" applyBorder="1" applyAlignment="1">
      <alignment vertical="center"/>
    </xf>
    <xf numFmtId="38" fontId="0" fillId="24" borderId="58" xfId="48" applyFont="1" applyFill="1" applyBorder="1" applyAlignment="1">
      <alignment vertical="center"/>
    </xf>
    <xf numFmtId="38" fontId="0" fillId="24" borderId="59" xfId="48" applyFont="1" applyFill="1" applyBorder="1" applyAlignment="1">
      <alignment vertical="center"/>
    </xf>
    <xf numFmtId="38" fontId="0" fillId="24" borderId="60" xfId="48" applyFont="1" applyFill="1" applyBorder="1" applyAlignment="1">
      <alignment vertical="center"/>
    </xf>
    <xf numFmtId="38" fontId="0" fillId="24" borderId="18" xfId="48" applyFont="1" applyFill="1" applyBorder="1" applyAlignment="1">
      <alignment vertical="center"/>
    </xf>
    <xf numFmtId="38" fontId="0" fillId="24" borderId="19" xfId="48" applyFont="1" applyFill="1" applyBorder="1" applyAlignment="1">
      <alignment vertical="center"/>
    </xf>
    <xf numFmtId="38" fontId="0" fillId="24" borderId="61" xfId="48" applyFont="1" applyFill="1" applyBorder="1" applyAlignment="1">
      <alignment vertical="center"/>
    </xf>
    <xf numFmtId="38" fontId="0" fillId="24" borderId="62" xfId="48" applyFont="1" applyFill="1" applyBorder="1" applyAlignment="1">
      <alignment vertical="center"/>
    </xf>
    <xf numFmtId="38" fontId="0" fillId="24" borderId="63" xfId="48" applyFont="1" applyFill="1" applyBorder="1" applyAlignment="1">
      <alignment vertical="center"/>
    </xf>
    <xf numFmtId="38" fontId="0" fillId="24" borderId="35" xfId="48" applyFont="1" applyFill="1" applyBorder="1" applyAlignment="1">
      <alignment vertical="center"/>
    </xf>
    <xf numFmtId="0" fontId="0" fillId="24" borderId="19" xfId="60" applyFont="1" applyFill="1" applyBorder="1" applyAlignment="1">
      <alignment vertical="center"/>
      <protection/>
    </xf>
    <xf numFmtId="38" fontId="0" fillId="24" borderId="54" xfId="48" applyFont="1" applyFill="1" applyBorder="1" applyAlignment="1">
      <alignment vertical="center"/>
    </xf>
    <xf numFmtId="38" fontId="0" fillId="24" borderId="52" xfId="48" applyFont="1" applyFill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24" borderId="15" xfId="48" applyFont="1" applyFill="1" applyBorder="1" applyAlignment="1">
      <alignment vertical="center"/>
    </xf>
    <xf numFmtId="38" fontId="0" fillId="24" borderId="24" xfId="48" applyFont="1" applyFill="1" applyBorder="1" applyAlignment="1">
      <alignment vertical="center"/>
    </xf>
    <xf numFmtId="38" fontId="0" fillId="24" borderId="65" xfId="48" applyFont="1" applyFill="1" applyBorder="1" applyAlignment="1">
      <alignment vertical="center"/>
    </xf>
    <xf numFmtId="38" fontId="0" fillId="24" borderId="66" xfId="48" applyFont="1" applyFill="1" applyBorder="1" applyAlignment="1">
      <alignment vertical="center"/>
    </xf>
    <xf numFmtId="0" fontId="0" fillId="0" borderId="27" xfId="60" applyFont="1" applyBorder="1" applyAlignment="1">
      <alignment vertical="center"/>
      <protection/>
    </xf>
    <xf numFmtId="38" fontId="0" fillId="24" borderId="31" xfId="48" applyFont="1" applyFill="1" applyBorder="1" applyAlignment="1">
      <alignment vertical="center"/>
    </xf>
    <xf numFmtId="0" fontId="0" fillId="0" borderId="54" xfId="60" applyFont="1" applyBorder="1" applyAlignment="1">
      <alignment vertical="center"/>
      <protection/>
    </xf>
    <xf numFmtId="38" fontId="0" fillId="24" borderId="38" xfId="48" applyFont="1" applyFill="1" applyBorder="1" applyAlignment="1">
      <alignment vertical="center"/>
    </xf>
    <xf numFmtId="38" fontId="0" fillId="24" borderId="42" xfId="48" applyFont="1" applyFill="1" applyBorder="1" applyAlignment="1">
      <alignment vertical="center"/>
    </xf>
    <xf numFmtId="0" fontId="10" fillId="0" borderId="12" xfId="60" applyFont="1" applyBorder="1" applyAlignment="1">
      <alignment horizontal="center" vertical="center" textRotation="255"/>
      <protection/>
    </xf>
    <xf numFmtId="0" fontId="10" fillId="0" borderId="15" xfId="60" applyFont="1" applyBorder="1" applyAlignment="1">
      <alignment horizontal="center" vertical="center" textRotation="255"/>
      <protection/>
    </xf>
    <xf numFmtId="0" fontId="10" fillId="0" borderId="29" xfId="60" applyFont="1" applyBorder="1" applyAlignment="1">
      <alignment horizontal="center" vertical="center" textRotation="255"/>
      <protection/>
    </xf>
    <xf numFmtId="0" fontId="10" fillId="0" borderId="67" xfId="60" applyFont="1" applyBorder="1" applyAlignment="1">
      <alignment horizontal="center" vertical="center" textRotation="255"/>
      <protection/>
    </xf>
    <xf numFmtId="0" fontId="10" fillId="0" borderId="33" xfId="60" applyFont="1" applyBorder="1" applyAlignment="1">
      <alignment horizontal="center" vertical="center" textRotation="255"/>
      <protection/>
    </xf>
    <xf numFmtId="0" fontId="10" fillId="0" borderId="12" xfId="60" applyFont="1" applyBorder="1" applyAlignment="1">
      <alignment horizontal="center" vertical="distributed" textRotation="255"/>
      <protection/>
    </xf>
    <xf numFmtId="0" fontId="10" fillId="0" borderId="15" xfId="60" applyFont="1" applyBorder="1" applyAlignment="1">
      <alignment horizontal="center" vertical="distributed" textRotation="255"/>
      <protection/>
    </xf>
    <xf numFmtId="0" fontId="10" fillId="0" borderId="33" xfId="60" applyFont="1" applyBorder="1" applyAlignment="1">
      <alignment horizontal="center" vertical="distributed" textRotation="255"/>
      <protection/>
    </xf>
    <xf numFmtId="0" fontId="10" fillId="0" borderId="68" xfId="60" applyFont="1" applyBorder="1" applyAlignment="1">
      <alignment horizontal="center" vertical="distributed"/>
      <protection/>
    </xf>
    <xf numFmtId="0" fontId="10" fillId="0" borderId="12" xfId="60" applyFont="1" applyBorder="1" applyAlignment="1">
      <alignment horizontal="center" vertical="distributed"/>
      <protection/>
    </xf>
    <xf numFmtId="0" fontId="10" fillId="0" borderId="10" xfId="60" applyFont="1" applyBorder="1" applyAlignment="1">
      <alignment horizontal="center" vertical="distributed"/>
      <protection/>
    </xf>
    <xf numFmtId="0" fontId="10" fillId="0" borderId="68" xfId="60" applyFont="1" applyBorder="1" applyAlignment="1">
      <alignment vertical="center" textRotation="255"/>
      <protection/>
    </xf>
    <xf numFmtId="0" fontId="10" fillId="0" borderId="29" xfId="60" applyFont="1" applyBorder="1" applyAlignment="1">
      <alignment vertical="center" textRotation="255"/>
      <protection/>
    </xf>
    <xf numFmtId="0" fontId="10" fillId="0" borderId="67" xfId="60" applyFont="1" applyBorder="1" applyAlignment="1">
      <alignment vertical="center" textRotation="255"/>
      <protection/>
    </xf>
    <xf numFmtId="0" fontId="9" fillId="0" borderId="0" xfId="60" applyFont="1" applyAlignment="1">
      <alignment horizontal="right" vertical="top"/>
      <protection/>
    </xf>
    <xf numFmtId="0" fontId="0" fillId="0" borderId="0" xfId="60" applyAlignment="1">
      <alignment horizontal="right"/>
      <protection/>
    </xf>
    <xf numFmtId="0" fontId="9" fillId="0" borderId="69" xfId="60" applyFont="1" applyBorder="1" applyAlignment="1">
      <alignment horizontal="right"/>
      <protection/>
    </xf>
    <xf numFmtId="0" fontId="0" fillId="0" borderId="69" xfId="60" applyBorder="1" applyAlignment="1">
      <alignment/>
      <protection/>
    </xf>
    <xf numFmtId="0" fontId="10" fillId="24" borderId="61" xfId="60" applyFont="1" applyFill="1" applyBorder="1" applyAlignment="1">
      <alignment horizontal="center" vertical="distributed" textRotation="255"/>
      <protection/>
    </xf>
    <xf numFmtId="0" fontId="10" fillId="24" borderId="58" xfId="60" applyFont="1" applyFill="1" applyBorder="1" applyAlignment="1">
      <alignment horizontal="center" vertical="distributed" textRotation="255"/>
      <protection/>
    </xf>
    <xf numFmtId="0" fontId="10" fillId="24" borderId="66" xfId="60" applyFont="1" applyFill="1" applyBorder="1" applyAlignment="1">
      <alignment horizontal="center" vertical="distributed" textRotation="255"/>
      <protection/>
    </xf>
    <xf numFmtId="0" fontId="10" fillId="0" borderId="27" xfId="60" applyFont="1" applyBorder="1" applyAlignment="1">
      <alignment horizontal="center" vertical="distributed" textRotation="255"/>
      <protection/>
    </xf>
    <xf numFmtId="0" fontId="0" fillId="0" borderId="31" xfId="60" applyBorder="1" applyAlignment="1">
      <alignment horizontal="center" vertical="distributed" textRotation="255"/>
      <protection/>
    </xf>
    <xf numFmtId="0" fontId="0" fillId="0" borderId="54" xfId="60" applyBorder="1" applyAlignment="1">
      <alignment horizontal="center" vertical="distributed" textRotation="255"/>
      <protection/>
    </xf>
    <xf numFmtId="0" fontId="10" fillId="0" borderId="13" xfId="60" applyFont="1" applyBorder="1" applyAlignment="1">
      <alignment horizontal="center" vertical="center" textRotation="255"/>
      <protection/>
    </xf>
    <xf numFmtId="0" fontId="10" fillId="0" borderId="16" xfId="60" applyFont="1" applyBorder="1" applyAlignment="1">
      <alignment horizontal="center" vertical="center" textRotation="255"/>
      <protection/>
    </xf>
    <xf numFmtId="0" fontId="10" fillId="0" borderId="11" xfId="60" applyFont="1" applyBorder="1" applyAlignment="1">
      <alignment horizontal="center" vertical="distributed" textRotation="255"/>
      <protection/>
    </xf>
    <xf numFmtId="0" fontId="10" fillId="0" borderId="14" xfId="60" applyFont="1" applyBorder="1" applyAlignment="1">
      <alignment horizontal="center" vertical="distributed" textRotation="255"/>
      <protection/>
    </xf>
    <xf numFmtId="0" fontId="10" fillId="0" borderId="17" xfId="60" applyFont="1" applyBorder="1" applyAlignment="1">
      <alignment horizontal="center" vertical="distributed" textRotation="255"/>
      <protection/>
    </xf>
    <xf numFmtId="0" fontId="10" fillId="0" borderId="68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8" fillId="0" borderId="0" xfId="60" applyFont="1" applyAlignment="1" quotePrefix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0" fillId="0" borderId="15" xfId="60" applyFont="1" applyBorder="1" applyAlignment="1">
      <alignment horizontal="center" vertical="distributed"/>
      <protection/>
    </xf>
    <xf numFmtId="0" fontId="10" fillId="0" borderId="13" xfId="60" applyFont="1" applyBorder="1" applyAlignment="1">
      <alignment horizontal="center" vertical="distributed"/>
      <protection/>
    </xf>
    <xf numFmtId="0" fontId="10" fillId="0" borderId="24" xfId="60" applyFont="1" applyBorder="1" applyAlignment="1">
      <alignment horizontal="center" vertical="distributed"/>
      <protection/>
    </xf>
    <xf numFmtId="0" fontId="10" fillId="0" borderId="37" xfId="60" applyFont="1" applyBorder="1" applyAlignment="1">
      <alignment horizontal="center" vertical="distributed"/>
      <protection/>
    </xf>
    <xf numFmtId="0" fontId="10" fillId="0" borderId="63" xfId="60" applyFont="1" applyBorder="1" applyAlignment="1">
      <alignment horizontal="center" vertical="distributed"/>
      <protection/>
    </xf>
    <xf numFmtId="0" fontId="10" fillId="0" borderId="19" xfId="60" applyFont="1" applyBorder="1" applyAlignment="1">
      <alignment horizontal="center" vertical="distributed"/>
      <protection/>
    </xf>
    <xf numFmtId="0" fontId="10" fillId="0" borderId="38" xfId="60" applyFont="1" applyBorder="1" applyAlignment="1">
      <alignment horizontal="center" vertical="distributed"/>
      <protection/>
    </xf>
    <xf numFmtId="0" fontId="10" fillId="0" borderId="70" xfId="60" applyFont="1" applyBorder="1" applyAlignment="1">
      <alignment horizontal="center" vertical="center" textRotation="255"/>
      <protection/>
    </xf>
    <xf numFmtId="0" fontId="10" fillId="0" borderId="71" xfId="60" applyFont="1" applyBorder="1" applyAlignment="1">
      <alignment horizontal="center" vertical="center" textRotation="255"/>
      <protection/>
    </xf>
    <xf numFmtId="0" fontId="10" fillId="0" borderId="63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24" borderId="63" xfId="60" applyFont="1" applyFill="1" applyBorder="1" applyAlignment="1">
      <alignment horizontal="center" vertical="center"/>
      <protection/>
    </xf>
    <xf numFmtId="0" fontId="10" fillId="24" borderId="19" xfId="60" applyFont="1" applyFill="1" applyBorder="1" applyAlignment="1">
      <alignment horizontal="center" vertical="center"/>
      <protection/>
    </xf>
    <xf numFmtId="0" fontId="10" fillId="24" borderId="38" xfId="60" applyFont="1" applyFill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distributed"/>
      <protection/>
    </xf>
    <xf numFmtId="0" fontId="10" fillId="0" borderId="16" xfId="60" applyFont="1" applyBorder="1" applyAlignment="1">
      <alignment horizontal="center" vertical="distributed"/>
      <protection/>
    </xf>
    <xf numFmtId="0" fontId="10" fillId="0" borderId="68" xfId="60" applyFont="1" applyBorder="1" applyAlignment="1">
      <alignment horizontal="center" vertical="center" textRotation="255"/>
      <protection/>
    </xf>
    <xf numFmtId="0" fontId="0" fillId="0" borderId="31" xfId="60" applyBorder="1">
      <alignment/>
      <protection/>
    </xf>
    <xf numFmtId="0" fontId="0" fillId="0" borderId="54" xfId="60" applyBorder="1">
      <alignment/>
      <protection/>
    </xf>
    <xf numFmtId="0" fontId="10" fillId="0" borderId="31" xfId="60" applyFont="1" applyBorder="1" applyAlignment="1">
      <alignment horizontal="center" vertical="distributed" textRotation="255"/>
      <protection/>
    </xf>
    <xf numFmtId="0" fontId="10" fillId="0" borderId="54" xfId="60" applyFont="1" applyBorder="1" applyAlignment="1">
      <alignment horizontal="center" vertical="distributed" textRotation="255"/>
      <protection/>
    </xf>
    <xf numFmtId="0" fontId="10" fillId="0" borderId="26" xfId="60" applyFont="1" applyBorder="1" applyAlignment="1">
      <alignment horizontal="center" vertical="distributed" textRotation="255"/>
      <protection/>
    </xf>
    <xf numFmtId="0" fontId="0" fillId="0" borderId="64" xfId="60" applyBorder="1" applyAlignment="1">
      <alignment horizontal="center" vertical="distributed"/>
      <protection/>
    </xf>
    <xf numFmtId="0" fontId="0" fillId="0" borderId="72" xfId="60" applyBorder="1" applyAlignment="1">
      <alignment horizontal="center" vertical="distributed"/>
      <protection/>
    </xf>
    <xf numFmtId="0" fontId="10" fillId="0" borderId="27" xfId="60" applyFont="1" applyBorder="1" applyAlignment="1">
      <alignment vertical="distributed" textRotation="255"/>
      <protection/>
    </xf>
    <xf numFmtId="0" fontId="0" fillId="0" borderId="31" xfId="60" applyBorder="1" applyAlignment="1">
      <alignment vertical="distributed"/>
      <protection/>
    </xf>
    <xf numFmtId="0" fontId="10" fillId="24" borderId="57" xfId="60" applyFont="1" applyFill="1" applyBorder="1" applyAlignment="1">
      <alignment horizontal="center" vertical="distributed" textRotation="255"/>
      <protection/>
    </xf>
    <xf numFmtId="0" fontId="0" fillId="24" borderId="59" xfId="60" applyFill="1" applyBorder="1">
      <alignment/>
      <protection/>
    </xf>
    <xf numFmtId="0" fontId="0" fillId="24" borderId="73" xfId="60" applyFill="1" applyBorder="1">
      <alignment/>
      <protection/>
    </xf>
    <xf numFmtId="0" fontId="10" fillId="0" borderId="28" xfId="60" applyFont="1" applyBorder="1" applyAlignment="1">
      <alignment horizontal="center" vertical="distributed" textRotation="255"/>
      <protection/>
    </xf>
    <xf numFmtId="0" fontId="0" fillId="0" borderId="56" xfId="60" applyBorder="1">
      <alignment/>
      <protection/>
    </xf>
    <xf numFmtId="0" fontId="0" fillId="0" borderId="74" xfId="60" applyBorder="1">
      <alignment/>
      <protection/>
    </xf>
    <xf numFmtId="0" fontId="10" fillId="0" borderId="75" xfId="60" applyFont="1" applyBorder="1" applyAlignment="1">
      <alignment horizontal="center" vertical="distributed" textRotation="255"/>
      <protection/>
    </xf>
    <xf numFmtId="0" fontId="10" fillId="0" borderId="76" xfId="60" applyFont="1" applyBorder="1" applyAlignment="1">
      <alignment horizontal="center" vertical="distributed" textRotation="255"/>
      <protection/>
    </xf>
    <xf numFmtId="0" fontId="10" fillId="0" borderId="77" xfId="60" applyFont="1" applyBorder="1" applyAlignment="1">
      <alignment horizontal="center" vertical="distributed" textRotation="255"/>
      <protection/>
    </xf>
    <xf numFmtId="0" fontId="0" fillId="0" borderId="64" xfId="60" applyBorder="1">
      <alignment/>
      <protection/>
    </xf>
    <xf numFmtId="0" fontId="0" fillId="0" borderId="72" xfId="60" applyBorder="1">
      <alignment/>
      <protection/>
    </xf>
    <xf numFmtId="0" fontId="10" fillId="0" borderId="25" xfId="60" applyFont="1" applyBorder="1" applyAlignment="1">
      <alignment horizontal="center" vertical="distributed" textRotation="255"/>
      <protection/>
    </xf>
    <xf numFmtId="0" fontId="0" fillId="0" borderId="55" xfId="60" applyBorder="1" applyAlignment="1">
      <alignment horizontal="center" vertical="distributed"/>
      <protection/>
    </xf>
    <xf numFmtId="0" fontId="0" fillId="0" borderId="78" xfId="60" applyBorder="1" applyAlignment="1">
      <alignment horizontal="center" vertical="distributed"/>
      <protection/>
    </xf>
    <xf numFmtId="0" fontId="10" fillId="24" borderId="27" xfId="60" applyFont="1" applyFill="1" applyBorder="1" applyAlignment="1">
      <alignment horizontal="center" vertical="distributed" textRotation="255"/>
      <protection/>
    </xf>
    <xf numFmtId="0" fontId="0" fillId="24" borderId="31" xfId="60" applyFill="1" applyBorder="1">
      <alignment/>
      <protection/>
    </xf>
    <xf numFmtId="0" fontId="0" fillId="24" borderId="54" xfId="60" applyFill="1" applyBorder="1">
      <alignment/>
      <protection/>
    </xf>
    <xf numFmtId="0" fontId="0" fillId="0" borderId="54" xfId="60" applyBorder="1" applyAlignment="1">
      <alignment vertical="distributed"/>
      <protection/>
    </xf>
    <xf numFmtId="0" fontId="0" fillId="0" borderId="31" xfId="60" applyBorder="1" applyAlignment="1">
      <alignment/>
      <protection/>
    </xf>
    <xf numFmtId="0" fontId="0" fillId="0" borderId="54" xfId="60" applyBorder="1" applyAlignment="1">
      <alignment/>
      <protection/>
    </xf>
    <xf numFmtId="0" fontId="10" fillId="0" borderId="79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80" xfId="60" applyFont="1" applyBorder="1" applyAlignment="1">
      <alignment horizontal="center" vertical="center"/>
      <protection/>
    </xf>
    <xf numFmtId="0" fontId="10" fillId="0" borderId="64" xfId="60" applyFont="1" applyBorder="1" applyAlignment="1">
      <alignment horizontal="center" vertical="center"/>
      <protection/>
    </xf>
    <xf numFmtId="0" fontId="10" fillId="0" borderId="81" xfId="60" applyFont="1" applyBorder="1" applyAlignment="1">
      <alignment horizontal="center" vertical="center"/>
      <protection/>
    </xf>
    <xf numFmtId="0" fontId="10" fillId="0" borderId="72" xfId="60" applyFont="1" applyBorder="1" applyAlignment="1">
      <alignment horizontal="center" vertical="center"/>
      <protection/>
    </xf>
    <xf numFmtId="0" fontId="0" fillId="0" borderId="76" xfId="60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市町村 管轄 郡別☆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1" name="Picture 3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685800" y="180975"/>
          <a:ext cx="2676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青森県の保有車両数状況</a:t>
          </a: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(Ⅲ)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8.75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spans="3:7" ht="15" customHeight="1">
      <c r="C3" s="47"/>
      <c r="D3" s="47"/>
      <c r="E3" s="47"/>
      <c r="F3" s="47"/>
      <c r="G3" s="47"/>
    </row>
    <row r="4" spans="2:7" ht="15" customHeight="1">
      <c r="B4" s="2"/>
      <c r="C4" s="2"/>
      <c r="D4" s="2"/>
      <c r="E4" s="2"/>
      <c r="F4" s="2"/>
      <c r="G4" s="3"/>
    </row>
    <row r="5" spans="1:15" ht="15" customHeight="1">
      <c r="A5" s="4" t="s">
        <v>92</v>
      </c>
      <c r="B5" s="5"/>
      <c r="C5" s="6"/>
      <c r="D5" s="6"/>
      <c r="E5" s="6"/>
      <c r="M5" s="110" t="s">
        <v>3</v>
      </c>
      <c r="N5" s="111"/>
      <c r="O5" s="111"/>
    </row>
    <row r="6" spans="13:15" ht="15" customHeight="1" thickBot="1">
      <c r="M6" s="112" t="s">
        <v>187</v>
      </c>
      <c r="N6" s="113"/>
      <c r="O6" s="113"/>
    </row>
    <row r="7" spans="1:15" ht="48" customHeight="1">
      <c r="A7" s="104" t="s">
        <v>93</v>
      </c>
      <c r="B7" s="105"/>
      <c r="C7" s="106"/>
      <c r="D7" s="122" t="s">
        <v>94</v>
      </c>
      <c r="E7" s="101" t="s">
        <v>95</v>
      </c>
      <c r="F7" s="101" t="s">
        <v>96</v>
      </c>
      <c r="G7" s="101" t="s">
        <v>97</v>
      </c>
      <c r="H7" s="101" t="s">
        <v>98</v>
      </c>
      <c r="I7" s="117" t="s">
        <v>1</v>
      </c>
      <c r="J7" s="117" t="s">
        <v>5</v>
      </c>
      <c r="K7" s="101" t="s">
        <v>6</v>
      </c>
      <c r="L7" s="101" t="s">
        <v>7</v>
      </c>
      <c r="M7" s="101" t="s">
        <v>8</v>
      </c>
      <c r="N7" s="101" t="s">
        <v>9</v>
      </c>
      <c r="O7" s="114" t="s">
        <v>10</v>
      </c>
    </row>
    <row r="8" spans="1:15" ht="13.5" customHeight="1">
      <c r="A8" s="98" t="s">
        <v>11</v>
      </c>
      <c r="B8" s="97" t="s">
        <v>12</v>
      </c>
      <c r="C8" s="120" t="s">
        <v>13</v>
      </c>
      <c r="D8" s="123"/>
      <c r="E8" s="102"/>
      <c r="F8" s="102"/>
      <c r="G8" s="102"/>
      <c r="H8" s="102"/>
      <c r="I8" s="118"/>
      <c r="J8" s="118"/>
      <c r="K8" s="102"/>
      <c r="L8" s="102"/>
      <c r="M8" s="102"/>
      <c r="N8" s="102"/>
      <c r="O8" s="115"/>
    </row>
    <row r="9" spans="1:15" ht="13.5">
      <c r="A9" s="98"/>
      <c r="B9" s="97"/>
      <c r="C9" s="120"/>
      <c r="D9" s="123"/>
      <c r="E9" s="102"/>
      <c r="F9" s="102"/>
      <c r="G9" s="102"/>
      <c r="H9" s="102"/>
      <c r="I9" s="118"/>
      <c r="J9" s="118"/>
      <c r="K9" s="102"/>
      <c r="L9" s="102"/>
      <c r="M9" s="102"/>
      <c r="N9" s="102"/>
      <c r="O9" s="115"/>
    </row>
    <row r="10" spans="1:15" ht="18.75" customHeight="1" thickBot="1">
      <c r="A10" s="99"/>
      <c r="B10" s="100"/>
      <c r="C10" s="121"/>
      <c r="D10" s="124"/>
      <c r="E10" s="103"/>
      <c r="F10" s="103"/>
      <c r="G10" s="103"/>
      <c r="H10" s="103"/>
      <c r="I10" s="119"/>
      <c r="J10" s="119"/>
      <c r="K10" s="103"/>
      <c r="L10" s="103"/>
      <c r="M10" s="103"/>
      <c r="N10" s="103"/>
      <c r="O10" s="116"/>
    </row>
    <row r="11" spans="1:15" ht="21" customHeight="1">
      <c r="A11" s="107" t="s">
        <v>14</v>
      </c>
      <c r="B11" s="96" t="s">
        <v>15</v>
      </c>
      <c r="C11" s="7" t="s">
        <v>16</v>
      </c>
      <c r="D11" s="8">
        <v>4259</v>
      </c>
      <c r="E11" s="9">
        <v>2577</v>
      </c>
      <c r="F11" s="9">
        <v>516</v>
      </c>
      <c r="G11" s="9">
        <v>1106</v>
      </c>
      <c r="H11" s="9">
        <v>1107</v>
      </c>
      <c r="I11" s="9">
        <v>915</v>
      </c>
      <c r="J11" s="9">
        <v>571</v>
      </c>
      <c r="K11" s="9">
        <v>3722</v>
      </c>
      <c r="L11" s="9">
        <v>1699</v>
      </c>
      <c r="M11" s="9">
        <v>682</v>
      </c>
      <c r="N11" s="9">
        <v>2</v>
      </c>
      <c r="O11" s="73">
        <f aca="true" t="shared" si="0" ref="O11:O56">D11+E11+F11+G11+H11+I11+J11+K11+L11+M11</f>
        <v>17154</v>
      </c>
    </row>
    <row r="12" spans="1:15" ht="21" customHeight="1">
      <c r="A12" s="108"/>
      <c r="B12" s="97"/>
      <c r="C12" s="10" t="s">
        <v>17</v>
      </c>
      <c r="D12" s="11">
        <v>1982</v>
      </c>
      <c r="E12" s="12">
        <v>1006</v>
      </c>
      <c r="F12" s="12">
        <v>194</v>
      </c>
      <c r="G12" s="12">
        <v>223</v>
      </c>
      <c r="H12" s="12">
        <v>230</v>
      </c>
      <c r="I12" s="12">
        <v>178</v>
      </c>
      <c r="J12" s="12">
        <v>101</v>
      </c>
      <c r="K12" s="12">
        <v>2072</v>
      </c>
      <c r="L12" s="12">
        <v>344</v>
      </c>
      <c r="M12" s="12">
        <v>85</v>
      </c>
      <c r="N12" s="12"/>
      <c r="O12" s="74">
        <f t="shared" si="0"/>
        <v>6415</v>
      </c>
    </row>
    <row r="13" spans="1:15" ht="21" customHeight="1">
      <c r="A13" s="108"/>
      <c r="B13" s="97"/>
      <c r="C13" s="10" t="s">
        <v>18</v>
      </c>
      <c r="D13" s="11">
        <f aca="true" t="shared" si="1" ref="D13:N13">SUM(D11:D12)</f>
        <v>6241</v>
      </c>
      <c r="E13" s="11">
        <f t="shared" si="1"/>
        <v>3583</v>
      </c>
      <c r="F13" s="11">
        <f t="shared" si="1"/>
        <v>710</v>
      </c>
      <c r="G13" s="11">
        <f t="shared" si="1"/>
        <v>1329</v>
      </c>
      <c r="H13" s="11">
        <f t="shared" si="1"/>
        <v>1337</v>
      </c>
      <c r="I13" s="11">
        <f t="shared" si="1"/>
        <v>1093</v>
      </c>
      <c r="J13" s="11">
        <f t="shared" si="1"/>
        <v>672</v>
      </c>
      <c r="K13" s="11">
        <f t="shared" si="1"/>
        <v>5794</v>
      </c>
      <c r="L13" s="11">
        <f t="shared" si="1"/>
        <v>2043</v>
      </c>
      <c r="M13" s="11">
        <f t="shared" si="1"/>
        <v>767</v>
      </c>
      <c r="N13" s="11">
        <f t="shared" si="1"/>
        <v>2</v>
      </c>
      <c r="O13" s="74">
        <f t="shared" si="0"/>
        <v>23569</v>
      </c>
    </row>
    <row r="14" spans="1:15" ht="21" customHeight="1">
      <c r="A14" s="108"/>
      <c r="B14" s="97" t="s">
        <v>19</v>
      </c>
      <c r="C14" s="10" t="s">
        <v>16</v>
      </c>
      <c r="D14" s="11">
        <v>9096</v>
      </c>
      <c r="E14" s="12">
        <v>6886</v>
      </c>
      <c r="F14" s="12">
        <v>1362</v>
      </c>
      <c r="G14" s="12">
        <v>2133</v>
      </c>
      <c r="H14" s="12">
        <v>1691</v>
      </c>
      <c r="I14" s="12">
        <v>1857</v>
      </c>
      <c r="J14" s="12">
        <v>1320</v>
      </c>
      <c r="K14" s="12">
        <v>8582</v>
      </c>
      <c r="L14" s="12">
        <v>3240</v>
      </c>
      <c r="M14" s="12">
        <v>1176</v>
      </c>
      <c r="N14" s="12">
        <v>12</v>
      </c>
      <c r="O14" s="74">
        <f t="shared" si="0"/>
        <v>37343</v>
      </c>
    </row>
    <row r="15" spans="1:15" ht="21" customHeight="1">
      <c r="A15" s="108"/>
      <c r="B15" s="97"/>
      <c r="C15" s="10" t="s">
        <v>17</v>
      </c>
      <c r="D15" s="11">
        <v>166</v>
      </c>
      <c r="E15" s="12">
        <v>135</v>
      </c>
      <c r="F15" s="12">
        <v>8</v>
      </c>
      <c r="G15" s="12">
        <v>7</v>
      </c>
      <c r="H15" s="12">
        <v>25</v>
      </c>
      <c r="I15" s="12">
        <v>11</v>
      </c>
      <c r="J15" s="12">
        <v>6</v>
      </c>
      <c r="K15" s="12">
        <v>130</v>
      </c>
      <c r="L15" s="12">
        <v>25</v>
      </c>
      <c r="M15" s="12">
        <v>7</v>
      </c>
      <c r="N15" s="12"/>
      <c r="O15" s="74">
        <f t="shared" si="0"/>
        <v>520</v>
      </c>
    </row>
    <row r="16" spans="1:15" ht="21" customHeight="1">
      <c r="A16" s="108"/>
      <c r="B16" s="97"/>
      <c r="C16" s="10" t="s">
        <v>18</v>
      </c>
      <c r="D16" s="11">
        <f aca="true" t="shared" si="2" ref="D16:N16">SUM(D14:D15)</f>
        <v>9262</v>
      </c>
      <c r="E16" s="11">
        <f t="shared" si="2"/>
        <v>7021</v>
      </c>
      <c r="F16" s="11">
        <f t="shared" si="2"/>
        <v>1370</v>
      </c>
      <c r="G16" s="11">
        <f t="shared" si="2"/>
        <v>2140</v>
      </c>
      <c r="H16" s="11">
        <f t="shared" si="2"/>
        <v>1716</v>
      </c>
      <c r="I16" s="11">
        <f t="shared" si="2"/>
        <v>1868</v>
      </c>
      <c r="J16" s="11">
        <f t="shared" si="2"/>
        <v>1326</v>
      </c>
      <c r="K16" s="11">
        <f t="shared" si="2"/>
        <v>8712</v>
      </c>
      <c r="L16" s="11">
        <f t="shared" si="2"/>
        <v>3265</v>
      </c>
      <c r="M16" s="11">
        <f t="shared" si="2"/>
        <v>1183</v>
      </c>
      <c r="N16" s="11">
        <f t="shared" si="2"/>
        <v>12</v>
      </c>
      <c r="O16" s="74">
        <f t="shared" si="0"/>
        <v>37863</v>
      </c>
    </row>
    <row r="17" spans="1:15" ht="21" customHeight="1">
      <c r="A17" s="108"/>
      <c r="B17" s="97" t="s">
        <v>20</v>
      </c>
      <c r="C17" s="10" t="s">
        <v>16</v>
      </c>
      <c r="D17" s="11">
        <v>14</v>
      </c>
      <c r="E17" s="12">
        <v>61</v>
      </c>
      <c r="F17" s="12">
        <v>2</v>
      </c>
      <c r="G17" s="12">
        <v>6</v>
      </c>
      <c r="H17" s="12">
        <v>8</v>
      </c>
      <c r="I17" s="12">
        <v>2</v>
      </c>
      <c r="J17" s="12">
        <v>3</v>
      </c>
      <c r="K17" s="12">
        <v>17</v>
      </c>
      <c r="L17" s="12">
        <v>17</v>
      </c>
      <c r="M17" s="12">
        <v>2</v>
      </c>
      <c r="N17" s="12"/>
      <c r="O17" s="74">
        <f t="shared" si="0"/>
        <v>132</v>
      </c>
    </row>
    <row r="18" spans="1:15" ht="21" customHeight="1">
      <c r="A18" s="108"/>
      <c r="B18" s="97"/>
      <c r="C18" s="10" t="s">
        <v>17</v>
      </c>
      <c r="D18" s="11">
        <v>114</v>
      </c>
      <c r="E18" s="12">
        <v>52</v>
      </c>
      <c r="F18" s="12">
        <v>12</v>
      </c>
      <c r="G18" s="12">
        <v>10</v>
      </c>
      <c r="H18" s="12">
        <v>4</v>
      </c>
      <c r="I18" s="12">
        <v>8</v>
      </c>
      <c r="J18" s="12"/>
      <c r="K18" s="12">
        <v>356</v>
      </c>
      <c r="L18" s="12">
        <v>39</v>
      </c>
      <c r="M18" s="12">
        <v>2</v>
      </c>
      <c r="N18" s="12"/>
      <c r="O18" s="74">
        <f t="shared" si="0"/>
        <v>597</v>
      </c>
    </row>
    <row r="19" spans="1:15" ht="21" customHeight="1">
      <c r="A19" s="108"/>
      <c r="B19" s="97"/>
      <c r="C19" s="10" t="s">
        <v>18</v>
      </c>
      <c r="D19" s="11">
        <f aca="true" t="shared" si="3" ref="D19:N19">SUM(D17:D18)</f>
        <v>128</v>
      </c>
      <c r="E19" s="11">
        <f t="shared" si="3"/>
        <v>113</v>
      </c>
      <c r="F19" s="11">
        <f t="shared" si="3"/>
        <v>14</v>
      </c>
      <c r="G19" s="11">
        <f t="shared" si="3"/>
        <v>16</v>
      </c>
      <c r="H19" s="11">
        <f t="shared" si="3"/>
        <v>12</v>
      </c>
      <c r="I19" s="11">
        <f t="shared" si="3"/>
        <v>10</v>
      </c>
      <c r="J19" s="11">
        <f t="shared" si="3"/>
        <v>3</v>
      </c>
      <c r="K19" s="11">
        <f t="shared" si="3"/>
        <v>373</v>
      </c>
      <c r="L19" s="11">
        <f t="shared" si="3"/>
        <v>56</v>
      </c>
      <c r="M19" s="11">
        <f t="shared" si="3"/>
        <v>4</v>
      </c>
      <c r="N19" s="11">
        <f t="shared" si="3"/>
        <v>0</v>
      </c>
      <c r="O19" s="74">
        <f t="shared" si="0"/>
        <v>729</v>
      </c>
    </row>
    <row r="20" spans="1:15" ht="21" customHeight="1">
      <c r="A20" s="108"/>
      <c r="B20" s="97" t="s">
        <v>21</v>
      </c>
      <c r="C20" s="10" t="s">
        <v>16</v>
      </c>
      <c r="D20" s="11">
        <f aca="true" t="shared" si="4" ref="D20:N20">SUM(D11,D14,D17)</f>
        <v>13369</v>
      </c>
      <c r="E20" s="11">
        <f t="shared" si="4"/>
        <v>9524</v>
      </c>
      <c r="F20" s="11">
        <f t="shared" si="4"/>
        <v>1880</v>
      </c>
      <c r="G20" s="11">
        <f t="shared" si="4"/>
        <v>3245</v>
      </c>
      <c r="H20" s="11">
        <f t="shared" si="4"/>
        <v>2806</v>
      </c>
      <c r="I20" s="11">
        <f t="shared" si="4"/>
        <v>2774</v>
      </c>
      <c r="J20" s="11">
        <f t="shared" si="4"/>
        <v>1894</v>
      </c>
      <c r="K20" s="11">
        <f t="shared" si="4"/>
        <v>12321</v>
      </c>
      <c r="L20" s="11">
        <f t="shared" si="4"/>
        <v>4956</v>
      </c>
      <c r="M20" s="11">
        <f t="shared" si="4"/>
        <v>1860</v>
      </c>
      <c r="N20" s="11">
        <f t="shared" si="4"/>
        <v>14</v>
      </c>
      <c r="O20" s="74">
        <f t="shared" si="0"/>
        <v>54629</v>
      </c>
    </row>
    <row r="21" spans="1:15" ht="21" customHeight="1">
      <c r="A21" s="108"/>
      <c r="B21" s="97"/>
      <c r="C21" s="10" t="s">
        <v>17</v>
      </c>
      <c r="D21" s="11">
        <f aca="true" t="shared" si="5" ref="D21:N21">SUM(D12,D15,D18)</f>
        <v>2262</v>
      </c>
      <c r="E21" s="11">
        <f t="shared" si="5"/>
        <v>1193</v>
      </c>
      <c r="F21" s="11">
        <f t="shared" si="5"/>
        <v>214</v>
      </c>
      <c r="G21" s="11">
        <f t="shared" si="5"/>
        <v>240</v>
      </c>
      <c r="H21" s="11">
        <f t="shared" si="5"/>
        <v>259</v>
      </c>
      <c r="I21" s="11">
        <f t="shared" si="5"/>
        <v>197</v>
      </c>
      <c r="J21" s="11">
        <f t="shared" si="5"/>
        <v>107</v>
      </c>
      <c r="K21" s="11">
        <f t="shared" si="5"/>
        <v>2558</v>
      </c>
      <c r="L21" s="11">
        <f t="shared" si="5"/>
        <v>408</v>
      </c>
      <c r="M21" s="11">
        <f t="shared" si="5"/>
        <v>94</v>
      </c>
      <c r="N21" s="11">
        <f t="shared" si="5"/>
        <v>0</v>
      </c>
      <c r="O21" s="74">
        <f t="shared" si="0"/>
        <v>7532</v>
      </c>
    </row>
    <row r="22" spans="1:15" ht="21" customHeight="1" thickBot="1">
      <c r="A22" s="109"/>
      <c r="B22" s="100"/>
      <c r="C22" s="13" t="s">
        <v>18</v>
      </c>
      <c r="D22" s="14">
        <f aca="true" t="shared" si="6" ref="D22:N22">D13+D16+D19</f>
        <v>15631</v>
      </c>
      <c r="E22" s="14">
        <f t="shared" si="6"/>
        <v>10717</v>
      </c>
      <c r="F22" s="14">
        <f t="shared" si="6"/>
        <v>2094</v>
      </c>
      <c r="G22" s="14">
        <f t="shared" si="6"/>
        <v>3485</v>
      </c>
      <c r="H22" s="14">
        <f t="shared" si="6"/>
        <v>3065</v>
      </c>
      <c r="I22" s="14">
        <f t="shared" si="6"/>
        <v>2971</v>
      </c>
      <c r="J22" s="14">
        <f t="shared" si="6"/>
        <v>2001</v>
      </c>
      <c r="K22" s="14">
        <f t="shared" si="6"/>
        <v>14879</v>
      </c>
      <c r="L22" s="14">
        <f t="shared" si="6"/>
        <v>5364</v>
      </c>
      <c r="M22" s="14">
        <f t="shared" si="6"/>
        <v>1954</v>
      </c>
      <c r="N22" s="14">
        <f t="shared" si="6"/>
        <v>14</v>
      </c>
      <c r="O22" s="75">
        <f t="shared" si="0"/>
        <v>62161</v>
      </c>
    </row>
    <row r="23" spans="1:15" ht="21" customHeight="1">
      <c r="A23" s="107" t="s">
        <v>22</v>
      </c>
      <c r="B23" s="96" t="s">
        <v>15</v>
      </c>
      <c r="C23" s="7" t="s">
        <v>16</v>
      </c>
      <c r="D23" s="8">
        <v>60</v>
      </c>
      <c r="E23" s="9">
        <v>35</v>
      </c>
      <c r="F23" s="9">
        <v>5</v>
      </c>
      <c r="G23" s="9">
        <v>11</v>
      </c>
      <c r="H23" s="9">
        <v>28</v>
      </c>
      <c r="I23" s="9">
        <v>27</v>
      </c>
      <c r="J23" s="9">
        <v>10</v>
      </c>
      <c r="K23" s="9">
        <v>72</v>
      </c>
      <c r="L23" s="9">
        <v>13</v>
      </c>
      <c r="M23" s="9">
        <v>13</v>
      </c>
      <c r="N23" s="9"/>
      <c r="O23" s="73">
        <f t="shared" si="0"/>
        <v>274</v>
      </c>
    </row>
    <row r="24" spans="1:15" ht="21" customHeight="1">
      <c r="A24" s="108"/>
      <c r="B24" s="97"/>
      <c r="C24" s="10" t="s">
        <v>17</v>
      </c>
      <c r="D24" s="11">
        <v>281</v>
      </c>
      <c r="E24" s="12">
        <v>135</v>
      </c>
      <c r="F24" s="12">
        <v>32</v>
      </c>
      <c r="G24" s="12">
        <v>73</v>
      </c>
      <c r="H24" s="12">
        <v>92</v>
      </c>
      <c r="I24" s="12">
        <v>9</v>
      </c>
      <c r="J24" s="12"/>
      <c r="K24" s="12">
        <v>272</v>
      </c>
      <c r="L24" s="12">
        <v>93</v>
      </c>
      <c r="M24" s="12">
        <v>10</v>
      </c>
      <c r="N24" s="12"/>
      <c r="O24" s="74">
        <f t="shared" si="0"/>
        <v>997</v>
      </c>
    </row>
    <row r="25" spans="1:15" ht="21" customHeight="1">
      <c r="A25" s="108"/>
      <c r="B25" s="97"/>
      <c r="C25" s="10" t="s">
        <v>18</v>
      </c>
      <c r="D25" s="11">
        <f aca="true" t="shared" si="7" ref="D25:N25">SUM(D23:D24)</f>
        <v>341</v>
      </c>
      <c r="E25" s="11">
        <f t="shared" si="7"/>
        <v>170</v>
      </c>
      <c r="F25" s="11">
        <f t="shared" si="7"/>
        <v>37</v>
      </c>
      <c r="G25" s="11">
        <f t="shared" si="7"/>
        <v>84</v>
      </c>
      <c r="H25" s="11">
        <f t="shared" si="7"/>
        <v>120</v>
      </c>
      <c r="I25" s="11">
        <f t="shared" si="7"/>
        <v>36</v>
      </c>
      <c r="J25" s="11">
        <f t="shared" si="7"/>
        <v>10</v>
      </c>
      <c r="K25" s="11">
        <f t="shared" si="7"/>
        <v>344</v>
      </c>
      <c r="L25" s="11">
        <f t="shared" si="7"/>
        <v>106</v>
      </c>
      <c r="M25" s="11">
        <f t="shared" si="7"/>
        <v>23</v>
      </c>
      <c r="N25" s="11">
        <f t="shared" si="7"/>
        <v>0</v>
      </c>
      <c r="O25" s="74">
        <f t="shared" si="0"/>
        <v>1271</v>
      </c>
    </row>
    <row r="26" spans="1:15" ht="21" customHeight="1">
      <c r="A26" s="108"/>
      <c r="B26" s="97" t="s">
        <v>19</v>
      </c>
      <c r="C26" s="10" t="s">
        <v>16</v>
      </c>
      <c r="D26" s="11">
        <v>285</v>
      </c>
      <c r="E26" s="12">
        <v>225</v>
      </c>
      <c r="F26" s="12">
        <v>38</v>
      </c>
      <c r="G26" s="12">
        <v>88</v>
      </c>
      <c r="H26" s="12">
        <v>97</v>
      </c>
      <c r="I26" s="12">
        <v>62</v>
      </c>
      <c r="J26" s="12">
        <v>38</v>
      </c>
      <c r="K26" s="12">
        <v>313</v>
      </c>
      <c r="L26" s="12">
        <v>92</v>
      </c>
      <c r="M26" s="12">
        <v>101</v>
      </c>
      <c r="N26" s="12"/>
      <c r="O26" s="74">
        <f t="shared" si="0"/>
        <v>1339</v>
      </c>
    </row>
    <row r="27" spans="1:15" ht="21" customHeight="1">
      <c r="A27" s="108"/>
      <c r="B27" s="97"/>
      <c r="C27" s="10" t="s">
        <v>17</v>
      </c>
      <c r="D27" s="11">
        <v>49</v>
      </c>
      <c r="E27" s="12">
        <v>55</v>
      </c>
      <c r="F27" s="12">
        <v>20</v>
      </c>
      <c r="G27" s="12">
        <v>27</v>
      </c>
      <c r="H27" s="12">
        <v>32</v>
      </c>
      <c r="I27" s="12"/>
      <c r="J27" s="12"/>
      <c r="K27" s="12">
        <v>25</v>
      </c>
      <c r="L27" s="12">
        <v>5</v>
      </c>
      <c r="M27" s="12">
        <v>5</v>
      </c>
      <c r="N27" s="12"/>
      <c r="O27" s="74">
        <f t="shared" si="0"/>
        <v>218</v>
      </c>
    </row>
    <row r="28" spans="1:15" ht="21" customHeight="1">
      <c r="A28" s="108"/>
      <c r="B28" s="97"/>
      <c r="C28" s="10" t="s">
        <v>18</v>
      </c>
      <c r="D28" s="11">
        <f aca="true" t="shared" si="8" ref="D28:N28">SUM(D26:D27)</f>
        <v>334</v>
      </c>
      <c r="E28" s="11">
        <f t="shared" si="8"/>
        <v>280</v>
      </c>
      <c r="F28" s="11">
        <f t="shared" si="8"/>
        <v>58</v>
      </c>
      <c r="G28" s="11">
        <f t="shared" si="8"/>
        <v>115</v>
      </c>
      <c r="H28" s="11">
        <f t="shared" si="8"/>
        <v>129</v>
      </c>
      <c r="I28" s="11">
        <f t="shared" si="8"/>
        <v>62</v>
      </c>
      <c r="J28" s="11">
        <f t="shared" si="8"/>
        <v>38</v>
      </c>
      <c r="K28" s="11">
        <f t="shared" si="8"/>
        <v>338</v>
      </c>
      <c r="L28" s="11">
        <f t="shared" si="8"/>
        <v>97</v>
      </c>
      <c r="M28" s="11">
        <f t="shared" si="8"/>
        <v>106</v>
      </c>
      <c r="N28" s="11">
        <f t="shared" si="8"/>
        <v>0</v>
      </c>
      <c r="O28" s="74">
        <f t="shared" si="0"/>
        <v>1557</v>
      </c>
    </row>
    <row r="29" spans="1:15" ht="21" customHeight="1">
      <c r="A29" s="108"/>
      <c r="B29" s="97" t="s">
        <v>21</v>
      </c>
      <c r="C29" s="10" t="s">
        <v>16</v>
      </c>
      <c r="D29" s="11">
        <f aca="true" t="shared" si="9" ref="D29:N29">SUM(D23,D26)</f>
        <v>345</v>
      </c>
      <c r="E29" s="11">
        <f t="shared" si="9"/>
        <v>260</v>
      </c>
      <c r="F29" s="11">
        <f t="shared" si="9"/>
        <v>43</v>
      </c>
      <c r="G29" s="11">
        <f t="shared" si="9"/>
        <v>99</v>
      </c>
      <c r="H29" s="11">
        <f t="shared" si="9"/>
        <v>125</v>
      </c>
      <c r="I29" s="11">
        <f t="shared" si="9"/>
        <v>89</v>
      </c>
      <c r="J29" s="11">
        <f t="shared" si="9"/>
        <v>48</v>
      </c>
      <c r="K29" s="11">
        <f t="shared" si="9"/>
        <v>385</v>
      </c>
      <c r="L29" s="11">
        <f t="shared" si="9"/>
        <v>105</v>
      </c>
      <c r="M29" s="11">
        <f t="shared" si="9"/>
        <v>114</v>
      </c>
      <c r="N29" s="11">
        <f t="shared" si="9"/>
        <v>0</v>
      </c>
      <c r="O29" s="74">
        <f t="shared" si="0"/>
        <v>1613</v>
      </c>
    </row>
    <row r="30" spans="1:15" ht="21" customHeight="1">
      <c r="A30" s="108"/>
      <c r="B30" s="97"/>
      <c r="C30" s="10" t="s">
        <v>17</v>
      </c>
      <c r="D30" s="11">
        <f aca="true" t="shared" si="10" ref="D30:N30">SUM(D24,D27)</f>
        <v>330</v>
      </c>
      <c r="E30" s="11">
        <f t="shared" si="10"/>
        <v>190</v>
      </c>
      <c r="F30" s="11">
        <f t="shared" si="10"/>
        <v>52</v>
      </c>
      <c r="G30" s="11">
        <f t="shared" si="10"/>
        <v>100</v>
      </c>
      <c r="H30" s="11">
        <f t="shared" si="10"/>
        <v>124</v>
      </c>
      <c r="I30" s="11">
        <f t="shared" si="10"/>
        <v>9</v>
      </c>
      <c r="J30" s="11">
        <f t="shared" si="10"/>
        <v>0</v>
      </c>
      <c r="K30" s="11">
        <f t="shared" si="10"/>
        <v>297</v>
      </c>
      <c r="L30" s="11">
        <f t="shared" si="10"/>
        <v>98</v>
      </c>
      <c r="M30" s="11">
        <f t="shared" si="10"/>
        <v>15</v>
      </c>
      <c r="N30" s="11">
        <f t="shared" si="10"/>
        <v>0</v>
      </c>
      <c r="O30" s="74">
        <f t="shared" si="0"/>
        <v>1215</v>
      </c>
    </row>
    <row r="31" spans="1:15" ht="21" customHeight="1" thickBot="1">
      <c r="A31" s="109"/>
      <c r="B31" s="100"/>
      <c r="C31" s="13" t="s">
        <v>18</v>
      </c>
      <c r="D31" s="14">
        <f aca="true" t="shared" si="11" ref="D31:N31">SUM(D29:D30)</f>
        <v>675</v>
      </c>
      <c r="E31" s="14">
        <f t="shared" si="11"/>
        <v>450</v>
      </c>
      <c r="F31" s="14">
        <f t="shared" si="11"/>
        <v>95</v>
      </c>
      <c r="G31" s="14">
        <f t="shared" si="11"/>
        <v>199</v>
      </c>
      <c r="H31" s="14">
        <f t="shared" si="11"/>
        <v>249</v>
      </c>
      <c r="I31" s="14">
        <f t="shared" si="11"/>
        <v>98</v>
      </c>
      <c r="J31" s="14">
        <f t="shared" si="11"/>
        <v>48</v>
      </c>
      <c r="K31" s="14">
        <f t="shared" si="11"/>
        <v>682</v>
      </c>
      <c r="L31" s="14">
        <f t="shared" si="11"/>
        <v>203</v>
      </c>
      <c r="M31" s="14">
        <f t="shared" si="11"/>
        <v>129</v>
      </c>
      <c r="N31" s="14">
        <f t="shared" si="11"/>
        <v>0</v>
      </c>
      <c r="O31" s="75">
        <f t="shared" si="0"/>
        <v>2828</v>
      </c>
    </row>
    <row r="32" spans="1:15" ht="21" customHeight="1">
      <c r="A32" s="107" t="s">
        <v>23</v>
      </c>
      <c r="B32" s="96" t="s">
        <v>15</v>
      </c>
      <c r="C32" s="7" t="s">
        <v>16</v>
      </c>
      <c r="D32" s="8">
        <v>33092</v>
      </c>
      <c r="E32" s="9">
        <v>19495</v>
      </c>
      <c r="F32" s="9">
        <v>3608</v>
      </c>
      <c r="G32" s="9">
        <v>6341</v>
      </c>
      <c r="H32" s="9">
        <v>7204</v>
      </c>
      <c r="I32" s="9">
        <v>3970</v>
      </c>
      <c r="J32" s="9">
        <v>3240</v>
      </c>
      <c r="K32" s="9">
        <v>29196</v>
      </c>
      <c r="L32" s="9">
        <v>8251</v>
      </c>
      <c r="M32" s="9">
        <v>8403</v>
      </c>
      <c r="N32" s="9">
        <v>2106</v>
      </c>
      <c r="O32" s="73">
        <f t="shared" si="0"/>
        <v>122800</v>
      </c>
    </row>
    <row r="33" spans="1:15" ht="21" customHeight="1">
      <c r="A33" s="108"/>
      <c r="B33" s="97"/>
      <c r="C33" s="10" t="s">
        <v>17</v>
      </c>
      <c r="D33" s="11">
        <v>165</v>
      </c>
      <c r="E33" s="12">
        <v>46</v>
      </c>
      <c r="F33" s="12">
        <v>4</v>
      </c>
      <c r="G33" s="12">
        <v>15</v>
      </c>
      <c r="H33" s="12">
        <v>35</v>
      </c>
      <c r="I33" s="12">
        <v>2</v>
      </c>
      <c r="J33" s="12">
        <v>8</v>
      </c>
      <c r="K33" s="12">
        <v>36</v>
      </c>
      <c r="L33" s="12">
        <v>5</v>
      </c>
      <c r="M33" s="12">
        <v>16</v>
      </c>
      <c r="N33" s="12"/>
      <c r="O33" s="74">
        <f t="shared" si="0"/>
        <v>332</v>
      </c>
    </row>
    <row r="34" spans="1:15" ht="21" customHeight="1">
      <c r="A34" s="108"/>
      <c r="B34" s="97"/>
      <c r="C34" s="10" t="s">
        <v>18</v>
      </c>
      <c r="D34" s="11">
        <f aca="true" t="shared" si="12" ref="D34:N34">SUM(D32:D33)</f>
        <v>33257</v>
      </c>
      <c r="E34" s="11">
        <f t="shared" si="12"/>
        <v>19541</v>
      </c>
      <c r="F34" s="11">
        <f t="shared" si="12"/>
        <v>3612</v>
      </c>
      <c r="G34" s="11">
        <f t="shared" si="12"/>
        <v>6356</v>
      </c>
      <c r="H34" s="11">
        <f t="shared" si="12"/>
        <v>7239</v>
      </c>
      <c r="I34" s="11">
        <f t="shared" si="12"/>
        <v>3972</v>
      </c>
      <c r="J34" s="11">
        <f t="shared" si="12"/>
        <v>3248</v>
      </c>
      <c r="K34" s="11">
        <f t="shared" si="12"/>
        <v>29232</v>
      </c>
      <c r="L34" s="11">
        <f t="shared" si="12"/>
        <v>8256</v>
      </c>
      <c r="M34" s="11">
        <f t="shared" si="12"/>
        <v>8419</v>
      </c>
      <c r="N34" s="11">
        <f t="shared" si="12"/>
        <v>2106</v>
      </c>
      <c r="O34" s="74">
        <f t="shared" si="0"/>
        <v>123132</v>
      </c>
    </row>
    <row r="35" spans="1:15" ht="21" customHeight="1">
      <c r="A35" s="108"/>
      <c r="B35" s="97" t="s">
        <v>19</v>
      </c>
      <c r="C35" s="10" t="s">
        <v>16</v>
      </c>
      <c r="D35" s="11">
        <v>53080</v>
      </c>
      <c r="E35" s="12">
        <v>31499</v>
      </c>
      <c r="F35" s="12">
        <v>6044</v>
      </c>
      <c r="G35" s="12">
        <v>10098</v>
      </c>
      <c r="H35" s="12">
        <v>11580</v>
      </c>
      <c r="I35" s="12">
        <v>6114</v>
      </c>
      <c r="J35" s="12">
        <v>5381</v>
      </c>
      <c r="K35" s="12">
        <v>49128</v>
      </c>
      <c r="L35" s="12">
        <v>14377</v>
      </c>
      <c r="M35" s="12">
        <v>11234</v>
      </c>
      <c r="N35" s="12">
        <v>2467</v>
      </c>
      <c r="O35" s="74">
        <f t="shared" si="0"/>
        <v>198535</v>
      </c>
    </row>
    <row r="36" spans="1:15" ht="21" customHeight="1">
      <c r="A36" s="108"/>
      <c r="B36" s="97"/>
      <c r="C36" s="10" t="s">
        <v>17</v>
      </c>
      <c r="D36" s="11">
        <v>848</v>
      </c>
      <c r="E36" s="12">
        <v>518</v>
      </c>
      <c r="F36" s="12">
        <v>46</v>
      </c>
      <c r="G36" s="12">
        <v>91</v>
      </c>
      <c r="H36" s="12">
        <v>87</v>
      </c>
      <c r="I36" s="12">
        <v>22</v>
      </c>
      <c r="J36" s="12">
        <v>24</v>
      </c>
      <c r="K36" s="12">
        <v>464</v>
      </c>
      <c r="L36" s="12">
        <v>84</v>
      </c>
      <c r="M36" s="12">
        <v>98</v>
      </c>
      <c r="N36" s="12"/>
      <c r="O36" s="74">
        <f t="shared" si="0"/>
        <v>2282</v>
      </c>
    </row>
    <row r="37" spans="1:15" ht="21" customHeight="1">
      <c r="A37" s="108"/>
      <c r="B37" s="97"/>
      <c r="C37" s="10" t="s">
        <v>18</v>
      </c>
      <c r="D37" s="11">
        <f aca="true" t="shared" si="13" ref="D37:N37">SUM(D35:D36)</f>
        <v>53928</v>
      </c>
      <c r="E37" s="11">
        <f t="shared" si="13"/>
        <v>32017</v>
      </c>
      <c r="F37" s="11">
        <f t="shared" si="13"/>
        <v>6090</v>
      </c>
      <c r="G37" s="11">
        <f t="shared" si="13"/>
        <v>10189</v>
      </c>
      <c r="H37" s="11">
        <f t="shared" si="13"/>
        <v>11667</v>
      </c>
      <c r="I37" s="11">
        <f t="shared" si="13"/>
        <v>6136</v>
      </c>
      <c r="J37" s="11">
        <f t="shared" si="13"/>
        <v>5405</v>
      </c>
      <c r="K37" s="11">
        <f t="shared" si="13"/>
        <v>49592</v>
      </c>
      <c r="L37" s="11">
        <f t="shared" si="13"/>
        <v>14461</v>
      </c>
      <c r="M37" s="11">
        <f t="shared" si="13"/>
        <v>11332</v>
      </c>
      <c r="N37" s="11">
        <f t="shared" si="13"/>
        <v>2467</v>
      </c>
      <c r="O37" s="74">
        <f t="shared" si="0"/>
        <v>200817</v>
      </c>
    </row>
    <row r="38" spans="1:15" ht="21" customHeight="1">
      <c r="A38" s="108"/>
      <c r="B38" s="97" t="s">
        <v>21</v>
      </c>
      <c r="C38" s="10" t="s">
        <v>16</v>
      </c>
      <c r="D38" s="11">
        <f aca="true" t="shared" si="14" ref="D38:N38">D35+D32</f>
        <v>86172</v>
      </c>
      <c r="E38" s="11">
        <f t="shared" si="14"/>
        <v>50994</v>
      </c>
      <c r="F38" s="11">
        <f t="shared" si="14"/>
        <v>9652</v>
      </c>
      <c r="G38" s="11">
        <f t="shared" si="14"/>
        <v>16439</v>
      </c>
      <c r="H38" s="11">
        <f t="shared" si="14"/>
        <v>18784</v>
      </c>
      <c r="I38" s="11">
        <f t="shared" si="14"/>
        <v>10084</v>
      </c>
      <c r="J38" s="11">
        <f t="shared" si="14"/>
        <v>8621</v>
      </c>
      <c r="K38" s="11">
        <f t="shared" si="14"/>
        <v>78324</v>
      </c>
      <c r="L38" s="11">
        <f t="shared" si="14"/>
        <v>22628</v>
      </c>
      <c r="M38" s="11">
        <f t="shared" si="14"/>
        <v>19637</v>
      </c>
      <c r="N38" s="11">
        <f t="shared" si="14"/>
        <v>4573</v>
      </c>
      <c r="O38" s="74">
        <f t="shared" si="0"/>
        <v>321335</v>
      </c>
    </row>
    <row r="39" spans="1:15" ht="21" customHeight="1">
      <c r="A39" s="108"/>
      <c r="B39" s="97"/>
      <c r="C39" s="10" t="s">
        <v>17</v>
      </c>
      <c r="D39" s="11">
        <f aca="true" t="shared" si="15" ref="D39:N39">D36+D33</f>
        <v>1013</v>
      </c>
      <c r="E39" s="11">
        <f t="shared" si="15"/>
        <v>564</v>
      </c>
      <c r="F39" s="11">
        <f t="shared" si="15"/>
        <v>50</v>
      </c>
      <c r="G39" s="11">
        <f t="shared" si="15"/>
        <v>106</v>
      </c>
      <c r="H39" s="11">
        <f t="shared" si="15"/>
        <v>122</v>
      </c>
      <c r="I39" s="11">
        <f t="shared" si="15"/>
        <v>24</v>
      </c>
      <c r="J39" s="11">
        <f t="shared" si="15"/>
        <v>32</v>
      </c>
      <c r="K39" s="11">
        <f t="shared" si="15"/>
        <v>500</v>
      </c>
      <c r="L39" s="11">
        <f t="shared" si="15"/>
        <v>89</v>
      </c>
      <c r="M39" s="11">
        <f t="shared" si="15"/>
        <v>114</v>
      </c>
      <c r="N39" s="11">
        <f t="shared" si="15"/>
        <v>0</v>
      </c>
      <c r="O39" s="74">
        <f t="shared" si="0"/>
        <v>2614</v>
      </c>
    </row>
    <row r="40" spans="1:15" ht="21" customHeight="1" thickBot="1">
      <c r="A40" s="109"/>
      <c r="B40" s="100"/>
      <c r="C40" s="13" t="s">
        <v>18</v>
      </c>
      <c r="D40" s="14">
        <f aca="true" t="shared" si="16" ref="D40:N40">SUM(D38:D39)</f>
        <v>87185</v>
      </c>
      <c r="E40" s="14">
        <f t="shared" si="16"/>
        <v>51558</v>
      </c>
      <c r="F40" s="14">
        <f t="shared" si="16"/>
        <v>9702</v>
      </c>
      <c r="G40" s="14">
        <f t="shared" si="16"/>
        <v>16545</v>
      </c>
      <c r="H40" s="14">
        <f t="shared" si="16"/>
        <v>18906</v>
      </c>
      <c r="I40" s="14">
        <f t="shared" si="16"/>
        <v>10108</v>
      </c>
      <c r="J40" s="14">
        <f t="shared" si="16"/>
        <v>8653</v>
      </c>
      <c r="K40" s="14">
        <f t="shared" si="16"/>
        <v>78824</v>
      </c>
      <c r="L40" s="14">
        <f t="shared" si="16"/>
        <v>22717</v>
      </c>
      <c r="M40" s="14">
        <f t="shared" si="16"/>
        <v>19751</v>
      </c>
      <c r="N40" s="14">
        <f t="shared" si="16"/>
        <v>4573</v>
      </c>
      <c r="O40" s="75">
        <f t="shared" si="0"/>
        <v>323949</v>
      </c>
    </row>
    <row r="41" spans="1:15" ht="21" customHeight="1">
      <c r="A41" s="125" t="s">
        <v>24</v>
      </c>
      <c r="B41" s="126"/>
      <c r="C41" s="7" t="s">
        <v>16</v>
      </c>
      <c r="D41" s="8">
        <v>2922</v>
      </c>
      <c r="E41" s="9">
        <v>1865</v>
      </c>
      <c r="F41" s="9">
        <v>377</v>
      </c>
      <c r="G41" s="9">
        <v>651</v>
      </c>
      <c r="H41" s="9">
        <v>856</v>
      </c>
      <c r="I41" s="9">
        <v>467</v>
      </c>
      <c r="J41" s="9">
        <v>326</v>
      </c>
      <c r="K41" s="9">
        <v>2550</v>
      </c>
      <c r="L41" s="9">
        <v>1009</v>
      </c>
      <c r="M41" s="9">
        <v>484</v>
      </c>
      <c r="N41" s="9">
        <v>2</v>
      </c>
      <c r="O41" s="73">
        <f t="shared" si="0"/>
        <v>11507</v>
      </c>
    </row>
    <row r="42" spans="1:15" ht="21" customHeight="1">
      <c r="A42" s="127"/>
      <c r="B42" s="128"/>
      <c r="C42" s="10" t="s">
        <v>17</v>
      </c>
      <c r="D42" s="11">
        <v>1459</v>
      </c>
      <c r="E42" s="12">
        <v>741</v>
      </c>
      <c r="F42" s="12">
        <v>230</v>
      </c>
      <c r="G42" s="12">
        <v>50</v>
      </c>
      <c r="H42" s="12">
        <v>104</v>
      </c>
      <c r="I42" s="12">
        <v>68</v>
      </c>
      <c r="J42" s="12">
        <v>44</v>
      </c>
      <c r="K42" s="12">
        <v>1396</v>
      </c>
      <c r="L42" s="12">
        <v>97</v>
      </c>
      <c r="M42" s="12">
        <v>40</v>
      </c>
      <c r="N42" s="12"/>
      <c r="O42" s="74">
        <f t="shared" si="0"/>
        <v>4229</v>
      </c>
    </row>
    <row r="43" spans="1:15" ht="21" customHeight="1" thickBot="1">
      <c r="A43" s="129"/>
      <c r="B43" s="130"/>
      <c r="C43" s="13" t="s">
        <v>18</v>
      </c>
      <c r="D43" s="14">
        <f aca="true" t="shared" si="17" ref="D43:N43">SUM(D41:D42)</f>
        <v>4381</v>
      </c>
      <c r="E43" s="14">
        <f t="shared" si="17"/>
        <v>2606</v>
      </c>
      <c r="F43" s="14">
        <f t="shared" si="17"/>
        <v>607</v>
      </c>
      <c r="G43" s="14">
        <f t="shared" si="17"/>
        <v>701</v>
      </c>
      <c r="H43" s="14">
        <f t="shared" si="17"/>
        <v>960</v>
      </c>
      <c r="I43" s="14">
        <f t="shared" si="17"/>
        <v>535</v>
      </c>
      <c r="J43" s="14">
        <f t="shared" si="17"/>
        <v>370</v>
      </c>
      <c r="K43" s="14">
        <f t="shared" si="17"/>
        <v>3946</v>
      </c>
      <c r="L43" s="14">
        <f t="shared" si="17"/>
        <v>1106</v>
      </c>
      <c r="M43" s="14">
        <f t="shared" si="17"/>
        <v>524</v>
      </c>
      <c r="N43" s="14">
        <f t="shared" si="17"/>
        <v>2</v>
      </c>
      <c r="O43" s="75">
        <f t="shared" si="0"/>
        <v>15736</v>
      </c>
    </row>
    <row r="44" spans="1:15" ht="21" customHeight="1">
      <c r="A44" s="125" t="s">
        <v>25</v>
      </c>
      <c r="B44" s="126"/>
      <c r="C44" s="7" t="s">
        <v>16</v>
      </c>
      <c r="D44" s="8">
        <v>1936</v>
      </c>
      <c r="E44" s="9">
        <v>1116</v>
      </c>
      <c r="F44" s="9">
        <v>240</v>
      </c>
      <c r="G44" s="9">
        <v>412</v>
      </c>
      <c r="H44" s="9">
        <v>431</v>
      </c>
      <c r="I44" s="9">
        <v>316</v>
      </c>
      <c r="J44" s="9">
        <v>171</v>
      </c>
      <c r="K44" s="9">
        <v>654</v>
      </c>
      <c r="L44" s="9">
        <v>734</v>
      </c>
      <c r="M44" s="9">
        <v>155</v>
      </c>
      <c r="N44" s="9"/>
      <c r="O44" s="73">
        <f t="shared" si="0"/>
        <v>6165</v>
      </c>
    </row>
    <row r="45" spans="1:15" ht="21" customHeight="1">
      <c r="A45" s="127"/>
      <c r="B45" s="128"/>
      <c r="C45" s="10" t="s">
        <v>17</v>
      </c>
      <c r="D45" s="11">
        <v>7</v>
      </c>
      <c r="E45" s="12"/>
      <c r="F45" s="12"/>
      <c r="G45" s="12">
        <v>3</v>
      </c>
      <c r="H45" s="12"/>
      <c r="I45" s="12"/>
      <c r="J45" s="12">
        <v>2</v>
      </c>
      <c r="K45" s="12">
        <v>13</v>
      </c>
      <c r="L45" s="12">
        <v>1</v>
      </c>
      <c r="M45" s="12"/>
      <c r="N45" s="12"/>
      <c r="O45" s="74">
        <f t="shared" si="0"/>
        <v>26</v>
      </c>
    </row>
    <row r="46" spans="1:15" ht="21" customHeight="1" thickBot="1">
      <c r="A46" s="129"/>
      <c r="B46" s="130"/>
      <c r="C46" s="13" t="s">
        <v>18</v>
      </c>
      <c r="D46" s="14">
        <f aca="true" t="shared" si="18" ref="D46:N46">SUM(D44:D45)</f>
        <v>1943</v>
      </c>
      <c r="E46" s="14">
        <f t="shared" si="18"/>
        <v>1116</v>
      </c>
      <c r="F46" s="14">
        <f t="shared" si="18"/>
        <v>240</v>
      </c>
      <c r="G46" s="14">
        <f t="shared" si="18"/>
        <v>415</v>
      </c>
      <c r="H46" s="14">
        <f t="shared" si="18"/>
        <v>431</v>
      </c>
      <c r="I46" s="14">
        <f t="shared" si="18"/>
        <v>316</v>
      </c>
      <c r="J46" s="14">
        <f t="shared" si="18"/>
        <v>173</v>
      </c>
      <c r="K46" s="14">
        <f t="shared" si="18"/>
        <v>667</v>
      </c>
      <c r="L46" s="14">
        <f t="shared" si="18"/>
        <v>735</v>
      </c>
      <c r="M46" s="14">
        <f t="shared" si="18"/>
        <v>155</v>
      </c>
      <c r="N46" s="14">
        <f t="shared" si="18"/>
        <v>0</v>
      </c>
      <c r="O46" s="75">
        <f t="shared" si="0"/>
        <v>6191</v>
      </c>
    </row>
    <row r="47" spans="1:15" ht="21" customHeight="1" thickBot="1">
      <c r="A47" s="138" t="s">
        <v>26</v>
      </c>
      <c r="B47" s="139"/>
      <c r="C47" s="140"/>
      <c r="D47" s="15">
        <f aca="true" t="shared" si="19" ref="D47:N47">D22+D31+D40+D43+D46</f>
        <v>109815</v>
      </c>
      <c r="E47" s="15">
        <f t="shared" si="19"/>
        <v>66447</v>
      </c>
      <c r="F47" s="15">
        <f t="shared" si="19"/>
        <v>12738</v>
      </c>
      <c r="G47" s="15">
        <f t="shared" si="19"/>
        <v>21345</v>
      </c>
      <c r="H47" s="15">
        <f t="shared" si="19"/>
        <v>23611</v>
      </c>
      <c r="I47" s="15">
        <f t="shared" si="19"/>
        <v>14028</v>
      </c>
      <c r="J47" s="15">
        <f t="shared" si="19"/>
        <v>11245</v>
      </c>
      <c r="K47" s="15">
        <f t="shared" si="19"/>
        <v>98998</v>
      </c>
      <c r="L47" s="15">
        <f t="shared" si="19"/>
        <v>30125</v>
      </c>
      <c r="M47" s="15">
        <f t="shared" si="19"/>
        <v>22513</v>
      </c>
      <c r="N47" s="15">
        <f t="shared" si="19"/>
        <v>4589</v>
      </c>
      <c r="O47" s="73">
        <f t="shared" si="0"/>
        <v>410865</v>
      </c>
    </row>
    <row r="48" spans="1:15" ht="21" customHeight="1" thickBot="1">
      <c r="A48" s="138" t="s">
        <v>27</v>
      </c>
      <c r="B48" s="139"/>
      <c r="C48" s="140"/>
      <c r="D48" s="15">
        <v>2453</v>
      </c>
      <c r="E48" s="16">
        <v>1310</v>
      </c>
      <c r="F48" s="16">
        <v>280</v>
      </c>
      <c r="G48" s="16">
        <v>406</v>
      </c>
      <c r="H48" s="16">
        <v>403</v>
      </c>
      <c r="I48" s="16">
        <v>299</v>
      </c>
      <c r="J48" s="16">
        <v>197</v>
      </c>
      <c r="K48" s="16">
        <v>1844</v>
      </c>
      <c r="L48" s="16">
        <v>566</v>
      </c>
      <c r="M48" s="16">
        <v>737</v>
      </c>
      <c r="N48" s="16">
        <v>250</v>
      </c>
      <c r="O48" s="73">
        <f t="shared" si="0"/>
        <v>8495</v>
      </c>
    </row>
    <row r="49" spans="1:15" ht="21" customHeight="1" thickBot="1">
      <c r="A49" s="138" t="s">
        <v>28</v>
      </c>
      <c r="B49" s="139"/>
      <c r="C49" s="140"/>
      <c r="D49" s="15">
        <f aca="true" t="shared" si="20" ref="D49:N49">SUM(D47:D48)</f>
        <v>112268</v>
      </c>
      <c r="E49" s="15">
        <f t="shared" si="20"/>
        <v>67757</v>
      </c>
      <c r="F49" s="15">
        <f t="shared" si="20"/>
        <v>13018</v>
      </c>
      <c r="G49" s="15">
        <f t="shared" si="20"/>
        <v>21751</v>
      </c>
      <c r="H49" s="15">
        <f t="shared" si="20"/>
        <v>24014</v>
      </c>
      <c r="I49" s="15">
        <f t="shared" si="20"/>
        <v>14327</v>
      </c>
      <c r="J49" s="15">
        <f t="shared" si="20"/>
        <v>11442</v>
      </c>
      <c r="K49" s="15">
        <f t="shared" si="20"/>
        <v>100842</v>
      </c>
      <c r="L49" s="15">
        <f t="shared" si="20"/>
        <v>30691</v>
      </c>
      <c r="M49" s="15">
        <f t="shared" si="20"/>
        <v>23250</v>
      </c>
      <c r="N49" s="15">
        <f t="shared" si="20"/>
        <v>4839</v>
      </c>
      <c r="O49" s="73">
        <f t="shared" si="0"/>
        <v>419360</v>
      </c>
    </row>
    <row r="50" spans="1:15" ht="21" customHeight="1">
      <c r="A50" s="141" t="s">
        <v>29</v>
      </c>
      <c r="B50" s="131" t="s">
        <v>30</v>
      </c>
      <c r="C50" s="17" t="s">
        <v>31</v>
      </c>
      <c r="D50" s="18">
        <v>57708</v>
      </c>
      <c r="E50" s="19">
        <v>39716</v>
      </c>
      <c r="F50" s="19">
        <v>9304</v>
      </c>
      <c r="G50" s="19">
        <v>15138</v>
      </c>
      <c r="H50" s="19">
        <v>13269</v>
      </c>
      <c r="I50" s="19">
        <v>8856</v>
      </c>
      <c r="J50" s="19">
        <v>8023</v>
      </c>
      <c r="K50" s="19">
        <v>48396</v>
      </c>
      <c r="L50" s="19">
        <v>14404</v>
      </c>
      <c r="M50" s="19">
        <v>9075</v>
      </c>
      <c r="N50" s="19"/>
      <c r="O50" s="73">
        <f t="shared" si="0"/>
        <v>223889</v>
      </c>
    </row>
    <row r="51" spans="1:15" ht="21" customHeight="1">
      <c r="A51" s="98"/>
      <c r="B51" s="128"/>
      <c r="C51" s="10" t="s">
        <v>32</v>
      </c>
      <c r="D51" s="11">
        <v>17135</v>
      </c>
      <c r="E51" s="12">
        <v>17463</v>
      </c>
      <c r="F51" s="12">
        <v>4404</v>
      </c>
      <c r="G51" s="12">
        <v>7327</v>
      </c>
      <c r="H51" s="12">
        <v>5118</v>
      </c>
      <c r="I51" s="12">
        <v>6988</v>
      </c>
      <c r="J51" s="12">
        <v>4973</v>
      </c>
      <c r="K51" s="12">
        <v>16298</v>
      </c>
      <c r="L51" s="12">
        <v>7980</v>
      </c>
      <c r="M51" s="12">
        <v>3568</v>
      </c>
      <c r="N51" s="12"/>
      <c r="O51" s="74">
        <f t="shared" si="0"/>
        <v>91254</v>
      </c>
    </row>
    <row r="52" spans="1:15" ht="21" customHeight="1">
      <c r="A52" s="98"/>
      <c r="B52" s="128"/>
      <c r="C52" s="10" t="s">
        <v>18</v>
      </c>
      <c r="D52" s="11">
        <f aca="true" t="shared" si="21" ref="D52:N52">SUM(D50:D51)</f>
        <v>74843</v>
      </c>
      <c r="E52" s="11">
        <f t="shared" si="21"/>
        <v>57179</v>
      </c>
      <c r="F52" s="11">
        <f t="shared" si="21"/>
        <v>13708</v>
      </c>
      <c r="G52" s="11">
        <f t="shared" si="21"/>
        <v>22465</v>
      </c>
      <c r="H52" s="11">
        <f t="shared" si="21"/>
        <v>18387</v>
      </c>
      <c r="I52" s="11">
        <f t="shared" si="21"/>
        <v>15844</v>
      </c>
      <c r="J52" s="11">
        <f t="shared" si="21"/>
        <v>12996</v>
      </c>
      <c r="K52" s="11">
        <f t="shared" si="21"/>
        <v>64694</v>
      </c>
      <c r="L52" s="11">
        <f t="shared" si="21"/>
        <v>22384</v>
      </c>
      <c r="M52" s="11">
        <f t="shared" si="21"/>
        <v>12643</v>
      </c>
      <c r="N52" s="11">
        <f t="shared" si="21"/>
        <v>0</v>
      </c>
      <c r="O52" s="74">
        <f t="shared" si="0"/>
        <v>315143</v>
      </c>
    </row>
    <row r="53" spans="1:15" ht="21" customHeight="1">
      <c r="A53" s="98"/>
      <c r="B53" s="134" t="s">
        <v>33</v>
      </c>
      <c r="C53" s="135"/>
      <c r="D53" s="11">
        <v>400</v>
      </c>
      <c r="E53" s="12">
        <v>275</v>
      </c>
      <c r="F53" s="12">
        <v>82</v>
      </c>
      <c r="G53" s="12">
        <v>135</v>
      </c>
      <c r="H53" s="12">
        <v>64</v>
      </c>
      <c r="I53" s="12">
        <v>80</v>
      </c>
      <c r="J53" s="12">
        <v>63</v>
      </c>
      <c r="K53" s="12">
        <v>267</v>
      </c>
      <c r="L53" s="12">
        <v>112</v>
      </c>
      <c r="M53" s="12">
        <v>64</v>
      </c>
      <c r="N53" s="12"/>
      <c r="O53" s="74">
        <f t="shared" si="0"/>
        <v>1542</v>
      </c>
    </row>
    <row r="54" spans="1:15" ht="21" customHeight="1" thickBot="1">
      <c r="A54" s="142"/>
      <c r="B54" s="136" t="s">
        <v>34</v>
      </c>
      <c r="C54" s="137"/>
      <c r="D54" s="20">
        <v>3077</v>
      </c>
      <c r="E54" s="21">
        <v>1901</v>
      </c>
      <c r="F54" s="21">
        <v>391</v>
      </c>
      <c r="G54" s="21">
        <v>618</v>
      </c>
      <c r="H54" s="21">
        <v>652</v>
      </c>
      <c r="I54" s="21">
        <v>458</v>
      </c>
      <c r="J54" s="21">
        <v>373</v>
      </c>
      <c r="K54" s="21">
        <v>2056</v>
      </c>
      <c r="L54" s="21">
        <v>776</v>
      </c>
      <c r="M54" s="21">
        <v>876</v>
      </c>
      <c r="N54" s="21">
        <v>375</v>
      </c>
      <c r="O54" s="75">
        <f t="shared" si="0"/>
        <v>11178</v>
      </c>
    </row>
    <row r="55" spans="1:15" ht="21" customHeight="1" thickBot="1">
      <c r="A55" s="143" t="s">
        <v>2</v>
      </c>
      <c r="B55" s="144"/>
      <c r="C55" s="145"/>
      <c r="D55" s="15">
        <f aca="true" t="shared" si="22" ref="D55:N55">SUM(D52:D54)</f>
        <v>78320</v>
      </c>
      <c r="E55" s="16">
        <f t="shared" si="22"/>
        <v>59355</v>
      </c>
      <c r="F55" s="16">
        <f t="shared" si="22"/>
        <v>14181</v>
      </c>
      <c r="G55" s="16">
        <f t="shared" si="22"/>
        <v>23218</v>
      </c>
      <c r="H55" s="16">
        <f t="shared" si="22"/>
        <v>19103</v>
      </c>
      <c r="I55" s="16">
        <f t="shared" si="22"/>
        <v>16382</v>
      </c>
      <c r="J55" s="16">
        <f t="shared" si="22"/>
        <v>13432</v>
      </c>
      <c r="K55" s="16">
        <f t="shared" si="22"/>
        <v>67017</v>
      </c>
      <c r="L55" s="16">
        <f t="shared" si="22"/>
        <v>23272</v>
      </c>
      <c r="M55" s="16">
        <f t="shared" si="22"/>
        <v>13583</v>
      </c>
      <c r="N55" s="16">
        <f t="shared" si="22"/>
        <v>375</v>
      </c>
      <c r="O55" s="73">
        <f t="shared" si="0"/>
        <v>327863</v>
      </c>
    </row>
    <row r="56" spans="1:15" ht="23.25" customHeight="1" thickBot="1">
      <c r="A56" s="146" t="s">
        <v>35</v>
      </c>
      <c r="B56" s="147"/>
      <c r="C56" s="148"/>
      <c r="D56" s="77">
        <f>D49+D55</f>
        <v>190588</v>
      </c>
      <c r="E56" s="78">
        <f aca="true" t="shared" si="23" ref="E56:N56">SUM(E49+E55)</f>
        <v>127112</v>
      </c>
      <c r="F56" s="78">
        <f t="shared" si="23"/>
        <v>27199</v>
      </c>
      <c r="G56" s="78">
        <f t="shared" si="23"/>
        <v>44969</v>
      </c>
      <c r="H56" s="78">
        <f t="shared" si="23"/>
        <v>43117</v>
      </c>
      <c r="I56" s="78">
        <f t="shared" si="23"/>
        <v>30709</v>
      </c>
      <c r="J56" s="78">
        <f t="shared" si="23"/>
        <v>24874</v>
      </c>
      <c r="K56" s="78">
        <f t="shared" si="23"/>
        <v>167859</v>
      </c>
      <c r="L56" s="78">
        <f t="shared" si="23"/>
        <v>53963</v>
      </c>
      <c r="M56" s="78">
        <f t="shared" si="23"/>
        <v>36833</v>
      </c>
      <c r="N56" s="78">
        <f t="shared" si="23"/>
        <v>5214</v>
      </c>
      <c r="O56" s="76">
        <f t="shared" si="0"/>
        <v>747223</v>
      </c>
    </row>
    <row r="59" spans="1:15" ht="13.5">
      <c r="A59" s="132" t="s">
        <v>91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3">
    <mergeCell ref="A59:O60"/>
    <mergeCell ref="B53:C53"/>
    <mergeCell ref="B54:C54"/>
    <mergeCell ref="A44:B46"/>
    <mergeCell ref="A47:C47"/>
    <mergeCell ref="A48:C48"/>
    <mergeCell ref="A50:A54"/>
    <mergeCell ref="A49:C49"/>
    <mergeCell ref="A55:C55"/>
    <mergeCell ref="A56:C56"/>
    <mergeCell ref="A32:A40"/>
    <mergeCell ref="A41:B43"/>
    <mergeCell ref="B50:B52"/>
    <mergeCell ref="B29:B31"/>
    <mergeCell ref="B32:B34"/>
    <mergeCell ref="B11:B13"/>
    <mergeCell ref="B14:B16"/>
    <mergeCell ref="B35:B37"/>
    <mergeCell ref="B17:B19"/>
    <mergeCell ref="B20:B22"/>
    <mergeCell ref="K7:K10"/>
    <mergeCell ref="J7:J10"/>
    <mergeCell ref="C8:C10"/>
    <mergeCell ref="B38:B40"/>
    <mergeCell ref="I7:I10"/>
    <mergeCell ref="D7:D10"/>
    <mergeCell ref="E7:E10"/>
    <mergeCell ref="B26:B28"/>
    <mergeCell ref="G7:G10"/>
    <mergeCell ref="H7:H10"/>
    <mergeCell ref="M5:O5"/>
    <mergeCell ref="M6:O6"/>
    <mergeCell ref="L7:L10"/>
    <mergeCell ref="M7:M10"/>
    <mergeCell ref="N7:N10"/>
    <mergeCell ref="O7:O10"/>
    <mergeCell ref="B23:B25"/>
    <mergeCell ref="A8:A10"/>
    <mergeCell ref="B8:B10"/>
    <mergeCell ref="F7:F10"/>
    <mergeCell ref="A7:C7"/>
    <mergeCell ref="A11:A22"/>
    <mergeCell ref="A23:A3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36</v>
      </c>
    </row>
    <row r="5" spans="1:15" ht="15" customHeight="1">
      <c r="A5" s="49" t="s">
        <v>152</v>
      </c>
      <c r="C5" s="50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4" t="s">
        <v>153</v>
      </c>
      <c r="B7" s="105"/>
      <c r="C7" s="106"/>
      <c r="D7" s="117" t="s">
        <v>154</v>
      </c>
      <c r="E7" s="117" t="s">
        <v>155</v>
      </c>
      <c r="F7" s="117" t="s">
        <v>156</v>
      </c>
      <c r="G7" s="117" t="s">
        <v>157</v>
      </c>
      <c r="H7" s="117"/>
      <c r="I7" s="117"/>
      <c r="J7" s="117"/>
      <c r="K7" s="117"/>
      <c r="L7" s="117"/>
      <c r="M7" s="117"/>
      <c r="N7" s="164"/>
      <c r="O7" s="161" t="s">
        <v>158</v>
      </c>
    </row>
    <row r="8" spans="1:15" ht="13.5">
      <c r="A8" s="98" t="s">
        <v>37</v>
      </c>
      <c r="B8" s="97" t="s">
        <v>38</v>
      </c>
      <c r="C8" s="120" t="s">
        <v>39</v>
      </c>
      <c r="D8" s="152"/>
      <c r="E8" s="152"/>
      <c r="F8" s="152"/>
      <c r="G8" s="152"/>
      <c r="H8" s="152"/>
      <c r="I8" s="154"/>
      <c r="J8" s="154"/>
      <c r="K8" s="152"/>
      <c r="L8" s="152"/>
      <c r="M8" s="179"/>
      <c r="N8" s="165"/>
      <c r="O8" s="162"/>
    </row>
    <row r="9" spans="1:15" ht="13.5">
      <c r="A9" s="98"/>
      <c r="B9" s="97"/>
      <c r="C9" s="120"/>
      <c r="D9" s="152"/>
      <c r="E9" s="152"/>
      <c r="F9" s="152"/>
      <c r="G9" s="152"/>
      <c r="H9" s="152"/>
      <c r="I9" s="154"/>
      <c r="J9" s="154"/>
      <c r="K9" s="152"/>
      <c r="L9" s="152"/>
      <c r="M9" s="179"/>
      <c r="N9" s="165"/>
      <c r="O9" s="162"/>
    </row>
    <row r="10" spans="1:15" ht="18.75" customHeight="1" thickBot="1">
      <c r="A10" s="99"/>
      <c r="B10" s="100"/>
      <c r="C10" s="121"/>
      <c r="D10" s="153"/>
      <c r="E10" s="153"/>
      <c r="F10" s="153"/>
      <c r="G10" s="153"/>
      <c r="H10" s="153"/>
      <c r="I10" s="155"/>
      <c r="J10" s="155"/>
      <c r="K10" s="153"/>
      <c r="L10" s="153"/>
      <c r="M10" s="180"/>
      <c r="N10" s="166"/>
      <c r="O10" s="163"/>
    </row>
    <row r="11" spans="1:15" ht="21" customHeight="1">
      <c r="A11" s="107" t="s">
        <v>159</v>
      </c>
      <c r="B11" s="96" t="s">
        <v>40</v>
      </c>
      <c r="C11" s="7" t="s">
        <v>41</v>
      </c>
      <c r="D11" s="9">
        <v>80</v>
      </c>
      <c r="E11" s="9">
        <v>247</v>
      </c>
      <c r="F11" s="9">
        <v>25</v>
      </c>
      <c r="G11" s="9">
        <v>60</v>
      </c>
      <c r="H11" s="9"/>
      <c r="I11" s="9"/>
      <c r="J11" s="9"/>
      <c r="K11" s="9"/>
      <c r="L11" s="9"/>
      <c r="M11" s="37"/>
      <c r="N11" s="37"/>
      <c r="O11" s="73">
        <f aca="true" t="shared" si="0" ref="O11:O56">SUM(D11:N11)</f>
        <v>412</v>
      </c>
    </row>
    <row r="12" spans="1:15" ht="21" customHeight="1">
      <c r="A12" s="108"/>
      <c r="B12" s="97"/>
      <c r="C12" s="10" t="s">
        <v>42</v>
      </c>
      <c r="D12" s="12">
        <v>50</v>
      </c>
      <c r="E12" s="12">
        <v>17</v>
      </c>
      <c r="F12" s="12">
        <v>7</v>
      </c>
      <c r="G12" s="12">
        <v>9</v>
      </c>
      <c r="H12" s="12"/>
      <c r="I12" s="12"/>
      <c r="J12" s="12"/>
      <c r="K12" s="12"/>
      <c r="L12" s="12"/>
      <c r="M12" s="32"/>
      <c r="N12" s="32"/>
      <c r="O12" s="74">
        <f t="shared" si="0"/>
        <v>83</v>
      </c>
    </row>
    <row r="13" spans="1:15" ht="21" customHeight="1">
      <c r="A13" s="108"/>
      <c r="B13" s="97"/>
      <c r="C13" s="10" t="s">
        <v>43</v>
      </c>
      <c r="D13" s="12">
        <f>SUM(D11:D12)</f>
        <v>130</v>
      </c>
      <c r="E13" s="12">
        <f>SUM(E11:E12)</f>
        <v>264</v>
      </c>
      <c r="F13" s="12">
        <f>SUM(F11:F12)</f>
        <v>32</v>
      </c>
      <c r="G13" s="12">
        <f>SUM(G11:G12)</f>
        <v>69</v>
      </c>
      <c r="H13" s="12"/>
      <c r="I13" s="12"/>
      <c r="J13" s="12"/>
      <c r="K13" s="12"/>
      <c r="L13" s="12"/>
      <c r="M13" s="32"/>
      <c r="N13" s="32"/>
      <c r="O13" s="74">
        <f t="shared" si="0"/>
        <v>495</v>
      </c>
    </row>
    <row r="14" spans="1:15" ht="21" customHeight="1">
      <c r="A14" s="108"/>
      <c r="B14" s="97" t="s">
        <v>44</v>
      </c>
      <c r="C14" s="10" t="s">
        <v>41</v>
      </c>
      <c r="D14" s="12">
        <v>166</v>
      </c>
      <c r="E14" s="12">
        <v>364</v>
      </c>
      <c r="F14" s="12">
        <v>38</v>
      </c>
      <c r="G14" s="12">
        <v>67</v>
      </c>
      <c r="H14" s="12"/>
      <c r="I14" s="12"/>
      <c r="J14" s="12"/>
      <c r="K14" s="12"/>
      <c r="L14" s="12"/>
      <c r="M14" s="32"/>
      <c r="N14" s="32"/>
      <c r="O14" s="74">
        <f t="shared" si="0"/>
        <v>635</v>
      </c>
    </row>
    <row r="15" spans="1:15" ht="21" customHeight="1">
      <c r="A15" s="108"/>
      <c r="B15" s="97"/>
      <c r="C15" s="10" t="s">
        <v>42</v>
      </c>
      <c r="D15" s="12">
        <v>2</v>
      </c>
      <c r="E15" s="12">
        <v>7</v>
      </c>
      <c r="F15" s="12">
        <v>1</v>
      </c>
      <c r="G15" s="12">
        <v>1</v>
      </c>
      <c r="H15" s="12"/>
      <c r="I15" s="12"/>
      <c r="J15" s="12"/>
      <c r="K15" s="12"/>
      <c r="L15" s="12"/>
      <c r="M15" s="32"/>
      <c r="N15" s="32"/>
      <c r="O15" s="74">
        <f t="shared" si="0"/>
        <v>11</v>
      </c>
    </row>
    <row r="16" spans="1:15" ht="21" customHeight="1">
      <c r="A16" s="108"/>
      <c r="B16" s="97"/>
      <c r="C16" s="10" t="s">
        <v>43</v>
      </c>
      <c r="D16" s="11">
        <f>SUM(D14:D15)</f>
        <v>168</v>
      </c>
      <c r="E16" s="11">
        <f>SUM(E14:E15)</f>
        <v>371</v>
      </c>
      <c r="F16" s="11">
        <f>SUM(F14:F15)</f>
        <v>39</v>
      </c>
      <c r="G16" s="11">
        <f>SUM(G14:G15)</f>
        <v>68</v>
      </c>
      <c r="H16" s="12"/>
      <c r="I16" s="12"/>
      <c r="J16" s="12"/>
      <c r="K16" s="12"/>
      <c r="L16" s="12"/>
      <c r="M16" s="32"/>
      <c r="N16" s="32"/>
      <c r="O16" s="74">
        <f t="shared" si="0"/>
        <v>646</v>
      </c>
    </row>
    <row r="17" spans="1:15" ht="21" customHeight="1">
      <c r="A17" s="108"/>
      <c r="B17" s="97" t="s">
        <v>45</v>
      </c>
      <c r="C17" s="10" t="s">
        <v>41</v>
      </c>
      <c r="D17" s="12"/>
      <c r="E17" s="12">
        <v>2</v>
      </c>
      <c r="F17" s="12"/>
      <c r="G17" s="12"/>
      <c r="H17" s="12"/>
      <c r="I17" s="12"/>
      <c r="J17" s="12"/>
      <c r="K17" s="12"/>
      <c r="L17" s="12"/>
      <c r="M17" s="32"/>
      <c r="N17" s="32"/>
      <c r="O17" s="74">
        <f t="shared" si="0"/>
        <v>2</v>
      </c>
    </row>
    <row r="18" spans="1:15" ht="21" customHeight="1">
      <c r="A18" s="108"/>
      <c r="B18" s="97"/>
      <c r="C18" s="10" t="s">
        <v>42</v>
      </c>
      <c r="D18" s="12">
        <v>4</v>
      </c>
      <c r="E18" s="12">
        <v>1</v>
      </c>
      <c r="F18" s="12"/>
      <c r="G18" s="12">
        <v>1</v>
      </c>
      <c r="H18" s="12"/>
      <c r="I18" s="12"/>
      <c r="J18" s="12"/>
      <c r="K18" s="12"/>
      <c r="L18" s="12"/>
      <c r="M18" s="32"/>
      <c r="N18" s="32"/>
      <c r="O18" s="74">
        <f t="shared" si="0"/>
        <v>6</v>
      </c>
    </row>
    <row r="19" spans="1:15" ht="21" customHeight="1">
      <c r="A19" s="108"/>
      <c r="B19" s="97"/>
      <c r="C19" s="10" t="s">
        <v>43</v>
      </c>
      <c r="D19" s="11">
        <f>SUM(D17:D18)</f>
        <v>4</v>
      </c>
      <c r="E19" s="11">
        <f>SUM(E17:E18)</f>
        <v>3</v>
      </c>
      <c r="F19" s="11">
        <v>0</v>
      </c>
      <c r="G19" s="11">
        <f>SUM(G17:G18)</f>
        <v>1</v>
      </c>
      <c r="H19" s="11"/>
      <c r="I19" s="11"/>
      <c r="J19" s="11"/>
      <c r="K19" s="11"/>
      <c r="L19" s="11"/>
      <c r="M19" s="54"/>
      <c r="N19" s="41"/>
      <c r="O19" s="74">
        <f t="shared" si="0"/>
        <v>8</v>
      </c>
    </row>
    <row r="20" spans="1:15" ht="21" customHeight="1">
      <c r="A20" s="108"/>
      <c r="B20" s="97" t="s">
        <v>160</v>
      </c>
      <c r="C20" s="10" t="s">
        <v>41</v>
      </c>
      <c r="D20" s="11">
        <f aca="true" t="shared" si="1" ref="D20:G22">D11+D14+D17</f>
        <v>246</v>
      </c>
      <c r="E20" s="11">
        <f t="shared" si="1"/>
        <v>613</v>
      </c>
      <c r="F20" s="11">
        <f t="shared" si="1"/>
        <v>63</v>
      </c>
      <c r="G20" s="11">
        <f t="shared" si="1"/>
        <v>127</v>
      </c>
      <c r="H20" s="11"/>
      <c r="I20" s="11"/>
      <c r="J20" s="11"/>
      <c r="K20" s="11"/>
      <c r="L20" s="11"/>
      <c r="M20" s="54"/>
      <c r="N20" s="41"/>
      <c r="O20" s="74">
        <f t="shared" si="0"/>
        <v>1049</v>
      </c>
    </row>
    <row r="21" spans="1:15" ht="21" customHeight="1">
      <c r="A21" s="108"/>
      <c r="B21" s="97"/>
      <c r="C21" s="10" t="s">
        <v>42</v>
      </c>
      <c r="D21" s="11">
        <f t="shared" si="1"/>
        <v>56</v>
      </c>
      <c r="E21" s="11">
        <f t="shared" si="1"/>
        <v>25</v>
      </c>
      <c r="F21" s="11">
        <f t="shared" si="1"/>
        <v>8</v>
      </c>
      <c r="G21" s="11">
        <f t="shared" si="1"/>
        <v>11</v>
      </c>
      <c r="H21" s="11"/>
      <c r="I21" s="11"/>
      <c r="J21" s="11"/>
      <c r="K21" s="11"/>
      <c r="L21" s="11"/>
      <c r="M21" s="54"/>
      <c r="N21" s="41"/>
      <c r="O21" s="74">
        <f t="shared" si="0"/>
        <v>100</v>
      </c>
    </row>
    <row r="22" spans="1:15" ht="21" customHeight="1" thickBot="1">
      <c r="A22" s="109"/>
      <c r="B22" s="100"/>
      <c r="C22" s="13" t="s">
        <v>43</v>
      </c>
      <c r="D22" s="11">
        <f t="shared" si="1"/>
        <v>302</v>
      </c>
      <c r="E22" s="11">
        <f t="shared" si="1"/>
        <v>638</v>
      </c>
      <c r="F22" s="11">
        <f t="shared" si="1"/>
        <v>71</v>
      </c>
      <c r="G22" s="11">
        <f t="shared" si="1"/>
        <v>138</v>
      </c>
      <c r="H22" s="11"/>
      <c r="I22" s="11"/>
      <c r="J22" s="11"/>
      <c r="K22" s="11"/>
      <c r="L22" s="11"/>
      <c r="M22" s="54"/>
      <c r="N22" s="41"/>
      <c r="O22" s="74">
        <f t="shared" si="0"/>
        <v>1149</v>
      </c>
    </row>
    <row r="23" spans="1:15" ht="21" customHeight="1">
      <c r="A23" s="107" t="s">
        <v>161</v>
      </c>
      <c r="B23" s="96" t="s">
        <v>40</v>
      </c>
      <c r="C23" s="7" t="s">
        <v>41</v>
      </c>
      <c r="D23" s="9">
        <v>5</v>
      </c>
      <c r="E23" s="9">
        <v>5</v>
      </c>
      <c r="F23" s="9">
        <v>3</v>
      </c>
      <c r="G23" s="9">
        <v>3</v>
      </c>
      <c r="H23" s="9"/>
      <c r="I23" s="9"/>
      <c r="J23" s="9"/>
      <c r="K23" s="9"/>
      <c r="L23" s="9"/>
      <c r="M23" s="37"/>
      <c r="N23" s="43"/>
      <c r="O23" s="73">
        <f t="shared" si="0"/>
        <v>16</v>
      </c>
    </row>
    <row r="24" spans="1:15" ht="21" customHeight="1">
      <c r="A24" s="108"/>
      <c r="B24" s="97"/>
      <c r="C24" s="10" t="s">
        <v>42</v>
      </c>
      <c r="D24" s="12">
        <v>4</v>
      </c>
      <c r="E24" s="12">
        <v>14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18</v>
      </c>
    </row>
    <row r="25" spans="1:15" ht="21" customHeight="1">
      <c r="A25" s="108"/>
      <c r="B25" s="97"/>
      <c r="C25" s="10" t="s">
        <v>43</v>
      </c>
      <c r="D25" s="12">
        <f>SUM(D23:D24)</f>
        <v>9</v>
      </c>
      <c r="E25" s="12">
        <f>SUM(E23:E24)</f>
        <v>19</v>
      </c>
      <c r="F25" s="12">
        <f>SUM(F23:F24)</f>
        <v>3</v>
      </c>
      <c r="G25" s="12">
        <f>SUM(G23:G24)</f>
        <v>3</v>
      </c>
      <c r="H25" s="12"/>
      <c r="I25" s="12"/>
      <c r="J25" s="12"/>
      <c r="K25" s="12"/>
      <c r="L25" s="12"/>
      <c r="M25" s="32"/>
      <c r="N25" s="41"/>
      <c r="O25" s="74">
        <f t="shared" si="0"/>
        <v>34</v>
      </c>
    </row>
    <row r="26" spans="1:15" ht="21" customHeight="1">
      <c r="A26" s="108"/>
      <c r="B26" s="97" t="s">
        <v>44</v>
      </c>
      <c r="C26" s="10" t="s">
        <v>41</v>
      </c>
      <c r="D26" s="12">
        <v>5</v>
      </c>
      <c r="E26" s="12">
        <v>8</v>
      </c>
      <c r="F26" s="12">
        <v>9</v>
      </c>
      <c r="G26" s="12">
        <v>2</v>
      </c>
      <c r="H26" s="12"/>
      <c r="I26" s="12"/>
      <c r="J26" s="12"/>
      <c r="K26" s="12"/>
      <c r="L26" s="12"/>
      <c r="M26" s="32"/>
      <c r="N26" s="41"/>
      <c r="O26" s="74">
        <f t="shared" si="0"/>
        <v>24</v>
      </c>
    </row>
    <row r="27" spans="1:15" ht="21" customHeight="1">
      <c r="A27" s="108"/>
      <c r="B27" s="97"/>
      <c r="C27" s="10" t="s">
        <v>42</v>
      </c>
      <c r="D27" s="12">
        <v>3</v>
      </c>
      <c r="E27" s="12">
        <v>11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14</v>
      </c>
    </row>
    <row r="28" spans="1:15" ht="21" customHeight="1">
      <c r="A28" s="108"/>
      <c r="B28" s="97"/>
      <c r="C28" s="10" t="s">
        <v>43</v>
      </c>
      <c r="D28" s="12">
        <f>SUM(D26:D27)</f>
        <v>8</v>
      </c>
      <c r="E28" s="12">
        <f>SUM(E26:E27)</f>
        <v>19</v>
      </c>
      <c r="F28" s="12">
        <f>SUM(F26:F27)</f>
        <v>9</v>
      </c>
      <c r="G28" s="12">
        <f>SUM(G26:G27)</f>
        <v>2</v>
      </c>
      <c r="H28" s="12"/>
      <c r="I28" s="12"/>
      <c r="J28" s="12"/>
      <c r="K28" s="12"/>
      <c r="L28" s="12"/>
      <c r="M28" s="32"/>
      <c r="N28" s="41"/>
      <c r="O28" s="74">
        <f t="shared" si="0"/>
        <v>38</v>
      </c>
    </row>
    <row r="29" spans="1:15" ht="21" customHeight="1">
      <c r="A29" s="108"/>
      <c r="B29" s="97" t="s">
        <v>160</v>
      </c>
      <c r="C29" s="10" t="s">
        <v>41</v>
      </c>
      <c r="D29" s="11">
        <f aca="true" t="shared" si="2" ref="D29:G31">D23+D26</f>
        <v>10</v>
      </c>
      <c r="E29" s="11">
        <f t="shared" si="2"/>
        <v>13</v>
      </c>
      <c r="F29" s="11">
        <f t="shared" si="2"/>
        <v>12</v>
      </c>
      <c r="G29" s="11">
        <f t="shared" si="2"/>
        <v>5</v>
      </c>
      <c r="H29" s="11"/>
      <c r="I29" s="11"/>
      <c r="J29" s="11"/>
      <c r="K29" s="11"/>
      <c r="L29" s="11"/>
      <c r="M29" s="54"/>
      <c r="N29" s="41"/>
      <c r="O29" s="74">
        <f t="shared" si="0"/>
        <v>40</v>
      </c>
    </row>
    <row r="30" spans="1:15" ht="21" customHeight="1">
      <c r="A30" s="108"/>
      <c r="B30" s="97"/>
      <c r="C30" s="10" t="s">
        <v>42</v>
      </c>
      <c r="D30" s="11">
        <f t="shared" si="2"/>
        <v>7</v>
      </c>
      <c r="E30" s="11">
        <f t="shared" si="2"/>
        <v>25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54"/>
      <c r="N30" s="41"/>
      <c r="O30" s="74">
        <f t="shared" si="0"/>
        <v>32</v>
      </c>
    </row>
    <row r="31" spans="1:15" ht="21" customHeight="1" thickBot="1">
      <c r="A31" s="109"/>
      <c r="B31" s="100"/>
      <c r="C31" s="13" t="s">
        <v>43</v>
      </c>
      <c r="D31" s="11">
        <f t="shared" si="2"/>
        <v>17</v>
      </c>
      <c r="E31" s="11">
        <f t="shared" si="2"/>
        <v>38</v>
      </c>
      <c r="F31" s="11">
        <f t="shared" si="2"/>
        <v>12</v>
      </c>
      <c r="G31" s="11">
        <f t="shared" si="2"/>
        <v>5</v>
      </c>
      <c r="H31" s="11"/>
      <c r="I31" s="11"/>
      <c r="J31" s="11"/>
      <c r="K31" s="11"/>
      <c r="L31" s="11"/>
      <c r="M31" s="54"/>
      <c r="N31" s="41"/>
      <c r="O31" s="74">
        <f t="shared" si="0"/>
        <v>72</v>
      </c>
    </row>
    <row r="32" spans="1:15" ht="21" customHeight="1">
      <c r="A32" s="107" t="s">
        <v>162</v>
      </c>
      <c r="B32" s="96" t="s">
        <v>40</v>
      </c>
      <c r="C32" s="7" t="s">
        <v>41</v>
      </c>
      <c r="D32" s="9">
        <v>695</v>
      </c>
      <c r="E32" s="9">
        <v>978</v>
      </c>
      <c r="F32" s="9">
        <v>240</v>
      </c>
      <c r="G32" s="9">
        <v>232</v>
      </c>
      <c r="H32" s="9"/>
      <c r="I32" s="9"/>
      <c r="J32" s="9"/>
      <c r="K32" s="9"/>
      <c r="L32" s="9"/>
      <c r="M32" s="37"/>
      <c r="N32" s="43"/>
      <c r="O32" s="73">
        <f t="shared" si="0"/>
        <v>2145</v>
      </c>
    </row>
    <row r="33" spans="1:15" ht="21" customHeight="1">
      <c r="A33" s="108"/>
      <c r="B33" s="97"/>
      <c r="C33" s="10" t="s">
        <v>42</v>
      </c>
      <c r="D33" s="12">
        <v>15</v>
      </c>
      <c r="E33" s="12">
        <v>2</v>
      </c>
      <c r="F33" s="12"/>
      <c r="G33" s="12">
        <v>2</v>
      </c>
      <c r="H33" s="12"/>
      <c r="I33" s="12"/>
      <c r="J33" s="12"/>
      <c r="K33" s="12"/>
      <c r="L33" s="12"/>
      <c r="M33" s="32"/>
      <c r="N33" s="41"/>
      <c r="O33" s="74">
        <f t="shared" si="0"/>
        <v>19</v>
      </c>
    </row>
    <row r="34" spans="1:15" ht="21" customHeight="1">
      <c r="A34" s="108"/>
      <c r="B34" s="97"/>
      <c r="C34" s="10" t="s">
        <v>43</v>
      </c>
      <c r="D34" s="11">
        <f>SUM(D32:D33)</f>
        <v>710</v>
      </c>
      <c r="E34" s="11">
        <f>SUM(E32:E33)</f>
        <v>980</v>
      </c>
      <c r="F34" s="11">
        <f>SUM(F32:F33)</f>
        <v>240</v>
      </c>
      <c r="G34" s="11">
        <f>SUM(G32:G33)</f>
        <v>234</v>
      </c>
      <c r="H34" s="12"/>
      <c r="I34" s="12"/>
      <c r="J34" s="12"/>
      <c r="K34" s="12"/>
      <c r="L34" s="12"/>
      <c r="M34" s="32"/>
      <c r="N34" s="41"/>
      <c r="O34" s="74">
        <f t="shared" si="0"/>
        <v>2164</v>
      </c>
    </row>
    <row r="35" spans="1:15" ht="21" customHeight="1">
      <c r="A35" s="108"/>
      <c r="B35" s="97" t="s">
        <v>44</v>
      </c>
      <c r="C35" s="10" t="s">
        <v>41</v>
      </c>
      <c r="D35" s="12">
        <v>1029</v>
      </c>
      <c r="E35" s="12">
        <v>1421</v>
      </c>
      <c r="F35" s="12">
        <v>425</v>
      </c>
      <c r="G35" s="12">
        <v>435</v>
      </c>
      <c r="H35" s="12"/>
      <c r="I35" s="12"/>
      <c r="J35" s="12"/>
      <c r="K35" s="12"/>
      <c r="L35" s="12"/>
      <c r="M35" s="32"/>
      <c r="N35" s="41"/>
      <c r="O35" s="74">
        <f t="shared" si="0"/>
        <v>3310</v>
      </c>
    </row>
    <row r="36" spans="1:15" ht="21" customHeight="1">
      <c r="A36" s="108"/>
      <c r="B36" s="97"/>
      <c r="C36" s="10" t="s">
        <v>42</v>
      </c>
      <c r="D36" s="12"/>
      <c r="E36" s="12">
        <v>6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6</v>
      </c>
    </row>
    <row r="37" spans="1:15" ht="21" customHeight="1">
      <c r="A37" s="108"/>
      <c r="B37" s="97"/>
      <c r="C37" s="10" t="s">
        <v>43</v>
      </c>
      <c r="D37" s="12">
        <f>SUM(D35:D36)</f>
        <v>1029</v>
      </c>
      <c r="E37" s="12">
        <f>SUM(E35:E36)</f>
        <v>1427</v>
      </c>
      <c r="F37" s="12">
        <f>SUM(F35:F36)</f>
        <v>425</v>
      </c>
      <c r="G37" s="12">
        <f>SUM(G35:G36)</f>
        <v>435</v>
      </c>
      <c r="H37" s="12"/>
      <c r="I37" s="12"/>
      <c r="J37" s="12"/>
      <c r="K37" s="12"/>
      <c r="L37" s="12"/>
      <c r="M37" s="32"/>
      <c r="N37" s="41"/>
      <c r="O37" s="74">
        <f t="shared" si="0"/>
        <v>3316</v>
      </c>
    </row>
    <row r="38" spans="1:15" ht="21" customHeight="1">
      <c r="A38" s="108"/>
      <c r="B38" s="97" t="s">
        <v>160</v>
      </c>
      <c r="C38" s="10" t="s">
        <v>41</v>
      </c>
      <c r="D38" s="11">
        <f aca="true" t="shared" si="3" ref="D38:G40">D32+D35</f>
        <v>1724</v>
      </c>
      <c r="E38" s="11">
        <f t="shared" si="3"/>
        <v>2399</v>
      </c>
      <c r="F38" s="11">
        <f t="shared" si="3"/>
        <v>665</v>
      </c>
      <c r="G38" s="11">
        <f t="shared" si="3"/>
        <v>667</v>
      </c>
      <c r="H38" s="11"/>
      <c r="I38" s="11"/>
      <c r="J38" s="11"/>
      <c r="K38" s="11"/>
      <c r="L38" s="11"/>
      <c r="M38" s="54"/>
      <c r="N38" s="41"/>
      <c r="O38" s="74">
        <f t="shared" si="0"/>
        <v>5455</v>
      </c>
    </row>
    <row r="39" spans="1:15" ht="21" customHeight="1">
      <c r="A39" s="108"/>
      <c r="B39" s="97"/>
      <c r="C39" s="10" t="s">
        <v>42</v>
      </c>
      <c r="D39" s="11">
        <f t="shared" si="3"/>
        <v>15</v>
      </c>
      <c r="E39" s="11">
        <f t="shared" si="3"/>
        <v>8</v>
      </c>
      <c r="F39" s="11">
        <f t="shared" si="3"/>
        <v>0</v>
      </c>
      <c r="G39" s="11">
        <f t="shared" si="3"/>
        <v>2</v>
      </c>
      <c r="H39" s="11"/>
      <c r="I39" s="11"/>
      <c r="J39" s="11"/>
      <c r="K39" s="11"/>
      <c r="L39" s="11"/>
      <c r="M39" s="54"/>
      <c r="N39" s="41"/>
      <c r="O39" s="74">
        <f t="shared" si="0"/>
        <v>25</v>
      </c>
    </row>
    <row r="40" spans="1:15" ht="21" customHeight="1" thickBot="1">
      <c r="A40" s="109"/>
      <c r="B40" s="100"/>
      <c r="C40" s="13" t="s">
        <v>43</v>
      </c>
      <c r="D40" s="11">
        <f t="shared" si="3"/>
        <v>1739</v>
      </c>
      <c r="E40" s="11">
        <f t="shared" si="3"/>
        <v>2407</v>
      </c>
      <c r="F40" s="11">
        <f t="shared" si="3"/>
        <v>665</v>
      </c>
      <c r="G40" s="11">
        <f t="shared" si="3"/>
        <v>669</v>
      </c>
      <c r="H40" s="11"/>
      <c r="I40" s="11"/>
      <c r="J40" s="11"/>
      <c r="K40" s="11"/>
      <c r="L40" s="11"/>
      <c r="M40" s="54"/>
      <c r="N40" s="41"/>
      <c r="O40" s="74">
        <f t="shared" si="0"/>
        <v>5480</v>
      </c>
    </row>
    <row r="41" spans="1:15" ht="21" customHeight="1">
      <c r="A41" s="125" t="s">
        <v>46</v>
      </c>
      <c r="B41" s="126"/>
      <c r="C41" s="7" t="s">
        <v>41</v>
      </c>
      <c r="D41" s="9">
        <v>97</v>
      </c>
      <c r="E41" s="9">
        <v>142</v>
      </c>
      <c r="F41" s="9">
        <v>48</v>
      </c>
      <c r="G41" s="9">
        <v>47</v>
      </c>
      <c r="H41" s="9"/>
      <c r="I41" s="9"/>
      <c r="J41" s="9"/>
      <c r="K41" s="9"/>
      <c r="L41" s="9"/>
      <c r="M41" s="37"/>
      <c r="N41" s="43"/>
      <c r="O41" s="73">
        <f t="shared" si="0"/>
        <v>334</v>
      </c>
    </row>
    <row r="42" spans="1:15" ht="21" customHeight="1">
      <c r="A42" s="127"/>
      <c r="B42" s="128"/>
      <c r="C42" s="10" t="s">
        <v>42</v>
      </c>
      <c r="D42" s="12">
        <v>6</v>
      </c>
      <c r="E42" s="12">
        <v>3</v>
      </c>
      <c r="F42" s="12">
        <v>1</v>
      </c>
      <c r="G42" s="12">
        <v>4</v>
      </c>
      <c r="H42" s="12"/>
      <c r="I42" s="12"/>
      <c r="J42" s="12"/>
      <c r="K42" s="12"/>
      <c r="L42" s="12"/>
      <c r="M42" s="32"/>
      <c r="N42" s="41"/>
      <c r="O42" s="74">
        <f t="shared" si="0"/>
        <v>14</v>
      </c>
    </row>
    <row r="43" spans="1:15" ht="21" customHeight="1" thickBot="1">
      <c r="A43" s="129"/>
      <c r="B43" s="130"/>
      <c r="C43" s="13" t="s">
        <v>43</v>
      </c>
      <c r="D43" s="14">
        <f>SUM(D41:D42)</f>
        <v>103</v>
      </c>
      <c r="E43" s="14">
        <f>SUM(E41:E42)</f>
        <v>145</v>
      </c>
      <c r="F43" s="14">
        <f>SUM(F41:F42)</f>
        <v>49</v>
      </c>
      <c r="G43" s="14">
        <f>SUM(G41:G42)</f>
        <v>51</v>
      </c>
      <c r="H43" s="44"/>
      <c r="I43" s="44"/>
      <c r="J43" s="44"/>
      <c r="K43" s="44"/>
      <c r="L43" s="44"/>
      <c r="M43" s="55"/>
      <c r="N43" s="45"/>
      <c r="O43" s="90">
        <f t="shared" si="0"/>
        <v>348</v>
      </c>
    </row>
    <row r="44" spans="1:15" ht="21" customHeight="1">
      <c r="A44" s="125" t="s">
        <v>47</v>
      </c>
      <c r="B44" s="126"/>
      <c r="C44" s="7" t="s">
        <v>41</v>
      </c>
      <c r="D44" s="9">
        <v>22</v>
      </c>
      <c r="E44" s="9">
        <v>64</v>
      </c>
      <c r="F44" s="9">
        <v>7</v>
      </c>
      <c r="G44" s="9">
        <v>19</v>
      </c>
      <c r="H44" s="9"/>
      <c r="I44" s="9"/>
      <c r="J44" s="9"/>
      <c r="K44" s="9"/>
      <c r="L44" s="9"/>
      <c r="M44" s="37"/>
      <c r="N44" s="43"/>
      <c r="O44" s="79">
        <f t="shared" si="0"/>
        <v>112</v>
      </c>
    </row>
    <row r="45" spans="1:15" ht="21" customHeight="1">
      <c r="A45" s="127"/>
      <c r="B45" s="128"/>
      <c r="C45" s="10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22</v>
      </c>
      <c r="E46" s="14">
        <f>SUM(E44:E45)</f>
        <v>64</v>
      </c>
      <c r="F46" s="14">
        <f>SUM(F44:F45)</f>
        <v>7</v>
      </c>
      <c r="G46" s="14">
        <f>SUM(G44:G45)</f>
        <v>19</v>
      </c>
      <c r="H46" s="44"/>
      <c r="I46" s="44"/>
      <c r="J46" s="44"/>
      <c r="K46" s="44"/>
      <c r="L46" s="44"/>
      <c r="M46" s="55"/>
      <c r="N46" s="45"/>
      <c r="O46" s="74">
        <f t="shared" si="0"/>
        <v>112</v>
      </c>
    </row>
    <row r="47" spans="1:15" ht="21" customHeight="1" thickBot="1">
      <c r="A47" s="138" t="s">
        <v>48</v>
      </c>
      <c r="B47" s="139"/>
      <c r="C47" s="140"/>
      <c r="D47" s="16">
        <f>SUM(D46+D43+D40+D31+D22)</f>
        <v>2183</v>
      </c>
      <c r="E47" s="16">
        <f>SUM(E46+E43+E40+E31+E22)</f>
        <v>3292</v>
      </c>
      <c r="F47" s="16">
        <f>SUM(F46+F43+F40+F31+F22)</f>
        <v>804</v>
      </c>
      <c r="G47" s="16">
        <f>SUM(G46+G43+G40+G31+G22)</f>
        <v>882</v>
      </c>
      <c r="H47" s="16"/>
      <c r="I47" s="16"/>
      <c r="J47" s="16"/>
      <c r="K47" s="16"/>
      <c r="L47" s="16"/>
      <c r="M47" s="39"/>
      <c r="N47" s="48"/>
      <c r="O47" s="76">
        <f t="shared" si="0"/>
        <v>7161</v>
      </c>
    </row>
    <row r="48" spans="1:15" ht="21" customHeight="1" thickBot="1">
      <c r="A48" s="138" t="s">
        <v>163</v>
      </c>
      <c r="B48" s="139"/>
      <c r="C48" s="140"/>
      <c r="D48" s="16">
        <v>22</v>
      </c>
      <c r="E48" s="16">
        <v>47</v>
      </c>
      <c r="F48" s="16">
        <v>13</v>
      </c>
      <c r="G48" s="16">
        <v>6</v>
      </c>
      <c r="H48" s="16"/>
      <c r="I48" s="16"/>
      <c r="J48" s="16"/>
      <c r="K48" s="16"/>
      <c r="L48" s="16"/>
      <c r="M48" s="39"/>
      <c r="N48" s="48"/>
      <c r="O48" s="76">
        <f t="shared" si="0"/>
        <v>88</v>
      </c>
    </row>
    <row r="49" spans="1:15" ht="21" customHeight="1" thickBot="1">
      <c r="A49" s="138" t="s">
        <v>49</v>
      </c>
      <c r="B49" s="139"/>
      <c r="C49" s="140"/>
      <c r="D49" s="16">
        <f>SUM(D47:D48)</f>
        <v>2205</v>
      </c>
      <c r="E49" s="16">
        <f>SUM(E47:E48)</f>
        <v>3339</v>
      </c>
      <c r="F49" s="16">
        <f>SUM(F47:F48)</f>
        <v>817</v>
      </c>
      <c r="G49" s="16">
        <f>SUM(G47:G48)</f>
        <v>888</v>
      </c>
      <c r="H49" s="16"/>
      <c r="I49" s="16"/>
      <c r="J49" s="16"/>
      <c r="K49" s="16"/>
      <c r="L49" s="16"/>
      <c r="M49" s="39"/>
      <c r="N49" s="48"/>
      <c r="O49" s="76">
        <f t="shared" si="0"/>
        <v>7249</v>
      </c>
    </row>
    <row r="50" spans="1:15" ht="21" customHeight="1">
      <c r="A50" s="141" t="s">
        <v>164</v>
      </c>
      <c r="B50" s="131" t="s">
        <v>50</v>
      </c>
      <c r="C50" s="17" t="s">
        <v>51</v>
      </c>
      <c r="D50" s="19">
        <v>961</v>
      </c>
      <c r="E50" s="19">
        <v>1247</v>
      </c>
      <c r="F50" s="19">
        <v>346</v>
      </c>
      <c r="G50" s="19">
        <v>366</v>
      </c>
      <c r="H50" s="19"/>
      <c r="I50" s="19"/>
      <c r="J50" s="19"/>
      <c r="K50" s="19"/>
      <c r="L50" s="19"/>
      <c r="M50" s="35"/>
      <c r="N50" s="46"/>
      <c r="O50" s="89">
        <f t="shared" si="0"/>
        <v>2920</v>
      </c>
    </row>
    <row r="51" spans="1:15" ht="21" customHeight="1">
      <c r="A51" s="98"/>
      <c r="B51" s="128"/>
      <c r="C51" s="10" t="s">
        <v>52</v>
      </c>
      <c r="D51" s="12">
        <v>737</v>
      </c>
      <c r="E51" s="12">
        <v>1055</v>
      </c>
      <c r="F51" s="12">
        <v>286</v>
      </c>
      <c r="G51" s="12">
        <v>331</v>
      </c>
      <c r="H51" s="12"/>
      <c r="I51" s="12"/>
      <c r="J51" s="12"/>
      <c r="K51" s="12"/>
      <c r="L51" s="12"/>
      <c r="M51" s="32"/>
      <c r="N51" s="41"/>
      <c r="O51" s="74">
        <f t="shared" si="0"/>
        <v>2409</v>
      </c>
    </row>
    <row r="52" spans="1:15" ht="21" customHeight="1">
      <c r="A52" s="98"/>
      <c r="B52" s="128"/>
      <c r="C52" s="10" t="s">
        <v>43</v>
      </c>
      <c r="D52" s="12">
        <f>SUM(D50:D51)</f>
        <v>1698</v>
      </c>
      <c r="E52" s="12">
        <f>SUM(E50:E51)</f>
        <v>2302</v>
      </c>
      <c r="F52" s="12">
        <f>SUM(F50:F51)</f>
        <v>632</v>
      </c>
      <c r="G52" s="12">
        <f>SUM(G50:G51)</f>
        <v>697</v>
      </c>
      <c r="H52" s="12"/>
      <c r="I52" s="12"/>
      <c r="J52" s="12"/>
      <c r="K52" s="12"/>
      <c r="L52" s="12"/>
      <c r="M52" s="32"/>
      <c r="N52" s="41"/>
      <c r="O52" s="74">
        <f t="shared" si="0"/>
        <v>5329</v>
      </c>
    </row>
    <row r="53" spans="1:15" ht="21" customHeight="1">
      <c r="A53" s="98"/>
      <c r="B53" s="134" t="s">
        <v>165</v>
      </c>
      <c r="C53" s="135"/>
      <c r="D53" s="12">
        <v>6</v>
      </c>
      <c r="E53" s="12">
        <v>8</v>
      </c>
      <c r="F53" s="12">
        <v>3</v>
      </c>
      <c r="G53" s="12">
        <v>5</v>
      </c>
      <c r="H53" s="12"/>
      <c r="I53" s="12"/>
      <c r="J53" s="12"/>
      <c r="K53" s="12"/>
      <c r="L53" s="12"/>
      <c r="M53" s="32"/>
      <c r="N53" s="41"/>
      <c r="O53" s="74">
        <f t="shared" si="0"/>
        <v>22</v>
      </c>
    </row>
    <row r="54" spans="1:15" ht="21" customHeight="1" thickBot="1">
      <c r="A54" s="142"/>
      <c r="B54" s="136" t="s">
        <v>166</v>
      </c>
      <c r="C54" s="137"/>
      <c r="D54" s="21">
        <v>45</v>
      </c>
      <c r="E54" s="21">
        <v>55</v>
      </c>
      <c r="F54" s="21">
        <v>20</v>
      </c>
      <c r="G54" s="21">
        <v>17</v>
      </c>
      <c r="H54" s="21"/>
      <c r="I54" s="21"/>
      <c r="J54" s="21"/>
      <c r="K54" s="21"/>
      <c r="L54" s="21"/>
      <c r="M54" s="40"/>
      <c r="N54" s="42"/>
      <c r="O54" s="90">
        <f t="shared" si="0"/>
        <v>137</v>
      </c>
    </row>
    <row r="55" spans="1:15" ht="21" customHeight="1" thickBot="1">
      <c r="A55" s="143" t="s">
        <v>54</v>
      </c>
      <c r="B55" s="144"/>
      <c r="C55" s="144"/>
      <c r="D55" s="16">
        <f>SUM(D52:D54)</f>
        <v>1749</v>
      </c>
      <c r="E55" s="16">
        <f>SUM(E52:E54)</f>
        <v>2365</v>
      </c>
      <c r="F55" s="16">
        <f>SUM(F52:F54)</f>
        <v>655</v>
      </c>
      <c r="G55" s="16">
        <f>SUM(G52:G54)</f>
        <v>719</v>
      </c>
      <c r="H55" s="16"/>
      <c r="I55" s="16"/>
      <c r="J55" s="16"/>
      <c r="K55" s="16"/>
      <c r="L55" s="16"/>
      <c r="M55" s="39"/>
      <c r="N55" s="48"/>
      <c r="O55" s="76">
        <f t="shared" si="0"/>
        <v>5488</v>
      </c>
    </row>
    <row r="56" spans="1:15" ht="23.25" customHeight="1" thickBot="1">
      <c r="A56" s="146" t="s">
        <v>35</v>
      </c>
      <c r="B56" s="147"/>
      <c r="C56" s="147"/>
      <c r="D56" s="78">
        <f>SUM(D49+D55)</f>
        <v>3954</v>
      </c>
      <c r="E56" s="78">
        <f>SUM(E55+E49)</f>
        <v>5704</v>
      </c>
      <c r="F56" s="78">
        <f>SUM(F49+F55)</f>
        <v>1472</v>
      </c>
      <c r="G56" s="78">
        <f>SUM(G49+G55)</f>
        <v>1607</v>
      </c>
      <c r="H56" s="78"/>
      <c r="I56" s="78"/>
      <c r="J56" s="78"/>
      <c r="K56" s="78"/>
      <c r="L56" s="78"/>
      <c r="M56" s="82"/>
      <c r="N56" s="94"/>
      <c r="O56" s="76">
        <f t="shared" si="0"/>
        <v>12737</v>
      </c>
    </row>
    <row r="59" spans="1:15" ht="13.5">
      <c r="A59" s="132" t="s">
        <v>184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6:C56"/>
    <mergeCell ref="A49:C49"/>
    <mergeCell ref="B53:C53"/>
    <mergeCell ref="G7:G10"/>
    <mergeCell ref="E7:E10"/>
    <mergeCell ref="F7:F10"/>
    <mergeCell ref="C8:C10"/>
    <mergeCell ref="A41:B43"/>
    <mergeCell ref="A55:C55"/>
    <mergeCell ref="A50:A54"/>
    <mergeCell ref="A59:O60"/>
    <mergeCell ref="B11:B13"/>
    <mergeCell ref="B14:B16"/>
    <mergeCell ref="B17:B19"/>
    <mergeCell ref="B20:B22"/>
    <mergeCell ref="A48:C48"/>
    <mergeCell ref="B54:C54"/>
    <mergeCell ref="B38:B40"/>
    <mergeCell ref="A32:A40"/>
    <mergeCell ref="A47:C47"/>
    <mergeCell ref="A44:B46"/>
    <mergeCell ref="B29:B31"/>
    <mergeCell ref="B32:B34"/>
    <mergeCell ref="B50:B52"/>
    <mergeCell ref="B26:B28"/>
    <mergeCell ref="B35:B37"/>
    <mergeCell ref="B23:B25"/>
    <mergeCell ref="J7:J10"/>
    <mergeCell ref="A11:A22"/>
    <mergeCell ref="D7:D10"/>
    <mergeCell ref="H7:H10"/>
    <mergeCell ref="L7:L10"/>
    <mergeCell ref="A23:A31"/>
    <mergeCell ref="I7:I10"/>
    <mergeCell ref="O7:O10"/>
    <mergeCell ref="K7:K10"/>
    <mergeCell ref="A7:C7"/>
    <mergeCell ref="A8:A10"/>
    <mergeCell ref="B8:B10"/>
    <mergeCell ref="M7:M10"/>
    <mergeCell ref="N7:N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2"/>
    </row>
    <row r="5" spans="1:15" ht="15" customHeight="1">
      <c r="A5" s="49" t="s">
        <v>83</v>
      </c>
      <c r="C5" s="50"/>
      <c r="D5" s="6"/>
      <c r="E5" s="52"/>
      <c r="F5" s="52"/>
      <c r="J5" s="53"/>
      <c r="K5" s="53"/>
      <c r="L5" s="53"/>
      <c r="M5" s="53"/>
      <c r="N5" s="53"/>
      <c r="O5" s="24"/>
    </row>
    <row r="6" spans="10:15" ht="15" customHeight="1" thickBot="1">
      <c r="J6" s="25"/>
      <c r="K6" s="25"/>
      <c r="L6" s="25"/>
      <c r="M6" s="25"/>
      <c r="N6" s="25"/>
      <c r="O6" s="25"/>
    </row>
    <row r="7" spans="1:15" ht="48" customHeight="1">
      <c r="A7" s="104" t="s">
        <v>61</v>
      </c>
      <c r="B7" s="105"/>
      <c r="C7" s="106"/>
      <c r="D7" s="156" t="s">
        <v>84</v>
      </c>
      <c r="E7" s="159" t="s">
        <v>85</v>
      </c>
      <c r="F7" s="117" t="s">
        <v>86</v>
      </c>
      <c r="G7" s="117" t="s">
        <v>87</v>
      </c>
      <c r="H7" s="117" t="s">
        <v>88</v>
      </c>
      <c r="I7" s="117" t="s">
        <v>89</v>
      </c>
      <c r="J7" s="164" t="s">
        <v>90</v>
      </c>
      <c r="K7" s="117"/>
      <c r="L7" s="117"/>
      <c r="M7" s="117"/>
      <c r="N7" s="167"/>
      <c r="O7" s="161" t="s">
        <v>67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79"/>
      <c r="G8" s="152"/>
      <c r="H8" s="152"/>
      <c r="I8" s="152"/>
      <c r="J8" s="165"/>
      <c r="K8" s="154"/>
      <c r="L8" s="154"/>
      <c r="M8" s="154"/>
      <c r="N8" s="187"/>
      <c r="O8" s="162"/>
    </row>
    <row r="9" spans="1:15" ht="13.5">
      <c r="A9" s="98"/>
      <c r="B9" s="97"/>
      <c r="C9" s="120"/>
      <c r="D9" s="157"/>
      <c r="E9" s="160"/>
      <c r="F9" s="179"/>
      <c r="G9" s="152"/>
      <c r="H9" s="152"/>
      <c r="I9" s="152"/>
      <c r="J9" s="165"/>
      <c r="K9" s="154"/>
      <c r="L9" s="154"/>
      <c r="M9" s="154"/>
      <c r="N9" s="187"/>
      <c r="O9" s="162"/>
    </row>
    <row r="10" spans="1:15" ht="18.75" customHeight="1" thickBot="1">
      <c r="A10" s="99"/>
      <c r="B10" s="100"/>
      <c r="C10" s="121"/>
      <c r="D10" s="158"/>
      <c r="E10" s="178"/>
      <c r="F10" s="180"/>
      <c r="G10" s="153"/>
      <c r="H10" s="153"/>
      <c r="I10" s="153"/>
      <c r="J10" s="166"/>
      <c r="K10" s="155"/>
      <c r="L10" s="155"/>
      <c r="M10" s="155"/>
      <c r="N10" s="187"/>
      <c r="O10" s="163"/>
    </row>
    <row r="11" spans="1:15" ht="21" customHeight="1">
      <c r="A11" s="107" t="s">
        <v>68</v>
      </c>
      <c r="B11" s="96" t="s">
        <v>40</v>
      </c>
      <c r="C11" s="7" t="s">
        <v>41</v>
      </c>
      <c r="D11" s="8">
        <v>252</v>
      </c>
      <c r="E11" s="9">
        <v>210</v>
      </c>
      <c r="F11" s="9">
        <v>523</v>
      </c>
      <c r="G11" s="9">
        <v>308</v>
      </c>
      <c r="H11" s="9">
        <v>561</v>
      </c>
      <c r="I11" s="9">
        <v>620</v>
      </c>
      <c r="J11" s="37">
        <v>526</v>
      </c>
      <c r="K11" s="37"/>
      <c r="L11" s="9"/>
      <c r="M11" s="60"/>
      <c r="N11" s="43"/>
      <c r="O11" s="73">
        <f aca="true" t="shared" si="0" ref="O11:O56">SUM(D11:J11)</f>
        <v>3000</v>
      </c>
    </row>
    <row r="12" spans="1:15" ht="21" customHeight="1">
      <c r="A12" s="108"/>
      <c r="B12" s="97"/>
      <c r="C12" s="10" t="s">
        <v>42</v>
      </c>
      <c r="D12" s="11">
        <v>60</v>
      </c>
      <c r="E12" s="12">
        <v>11</v>
      </c>
      <c r="F12" s="12">
        <v>161</v>
      </c>
      <c r="G12" s="12">
        <v>44</v>
      </c>
      <c r="H12" s="12">
        <v>115</v>
      </c>
      <c r="I12" s="12">
        <v>107</v>
      </c>
      <c r="J12" s="32">
        <v>97</v>
      </c>
      <c r="K12" s="32"/>
      <c r="L12" s="12"/>
      <c r="M12" s="54"/>
      <c r="N12" s="41"/>
      <c r="O12" s="74">
        <f t="shared" si="0"/>
        <v>595</v>
      </c>
    </row>
    <row r="13" spans="1:15" ht="21" customHeight="1">
      <c r="A13" s="108"/>
      <c r="B13" s="97"/>
      <c r="C13" s="10" t="s">
        <v>43</v>
      </c>
      <c r="D13" s="11">
        <f aca="true" t="shared" si="1" ref="D13:J13">SUM(D11:D12)</f>
        <v>312</v>
      </c>
      <c r="E13" s="12">
        <f t="shared" si="1"/>
        <v>221</v>
      </c>
      <c r="F13" s="12">
        <f t="shared" si="1"/>
        <v>684</v>
      </c>
      <c r="G13" s="12">
        <f t="shared" si="1"/>
        <v>352</v>
      </c>
      <c r="H13" s="12">
        <f t="shared" si="1"/>
        <v>676</v>
      </c>
      <c r="I13" s="12">
        <f t="shared" si="1"/>
        <v>727</v>
      </c>
      <c r="J13" s="32">
        <f t="shared" si="1"/>
        <v>623</v>
      </c>
      <c r="K13" s="32"/>
      <c r="L13" s="12"/>
      <c r="M13" s="54"/>
      <c r="N13" s="41"/>
      <c r="O13" s="75">
        <f t="shared" si="0"/>
        <v>3595</v>
      </c>
    </row>
    <row r="14" spans="1:15" ht="21" customHeight="1">
      <c r="A14" s="108"/>
      <c r="B14" s="97" t="s">
        <v>44</v>
      </c>
      <c r="C14" s="10" t="s">
        <v>41</v>
      </c>
      <c r="D14" s="11">
        <v>445</v>
      </c>
      <c r="E14" s="12">
        <v>196</v>
      </c>
      <c r="F14" s="12">
        <v>874</v>
      </c>
      <c r="G14" s="12">
        <v>647</v>
      </c>
      <c r="H14" s="12">
        <v>768</v>
      </c>
      <c r="I14" s="12">
        <v>1043</v>
      </c>
      <c r="J14" s="32">
        <v>887</v>
      </c>
      <c r="K14" s="32"/>
      <c r="L14" s="12"/>
      <c r="M14" s="54"/>
      <c r="N14" s="41"/>
      <c r="O14" s="74">
        <f t="shared" si="0"/>
        <v>4860</v>
      </c>
    </row>
    <row r="15" spans="1:15" ht="21" customHeight="1">
      <c r="A15" s="108"/>
      <c r="B15" s="97"/>
      <c r="C15" s="10" t="s">
        <v>42</v>
      </c>
      <c r="D15" s="11"/>
      <c r="E15" s="12">
        <v>1</v>
      </c>
      <c r="F15" s="12">
        <v>16</v>
      </c>
      <c r="G15" s="12">
        <v>3</v>
      </c>
      <c r="H15" s="12">
        <v>20</v>
      </c>
      <c r="I15" s="12">
        <v>6</v>
      </c>
      <c r="J15" s="32">
        <v>8</v>
      </c>
      <c r="K15" s="32"/>
      <c r="L15" s="12"/>
      <c r="M15" s="54"/>
      <c r="N15" s="41"/>
      <c r="O15" s="74">
        <f t="shared" si="0"/>
        <v>54</v>
      </c>
    </row>
    <row r="16" spans="1:15" ht="21" customHeight="1">
      <c r="A16" s="108"/>
      <c r="B16" s="97"/>
      <c r="C16" s="10" t="s">
        <v>43</v>
      </c>
      <c r="D16" s="11">
        <f aca="true" t="shared" si="2" ref="D16:J16">SUM(D14:D15)</f>
        <v>445</v>
      </c>
      <c r="E16" s="12">
        <f t="shared" si="2"/>
        <v>197</v>
      </c>
      <c r="F16" s="12">
        <f t="shared" si="2"/>
        <v>890</v>
      </c>
      <c r="G16" s="12">
        <f t="shared" si="2"/>
        <v>650</v>
      </c>
      <c r="H16" s="12">
        <f t="shared" si="2"/>
        <v>788</v>
      </c>
      <c r="I16" s="12">
        <f t="shared" si="2"/>
        <v>1049</v>
      </c>
      <c r="J16" s="32">
        <f t="shared" si="2"/>
        <v>895</v>
      </c>
      <c r="K16" s="32"/>
      <c r="L16" s="12"/>
      <c r="M16" s="54"/>
      <c r="N16" s="41"/>
      <c r="O16" s="75">
        <f t="shared" si="0"/>
        <v>4914</v>
      </c>
    </row>
    <row r="17" spans="1:15" ht="21" customHeight="1">
      <c r="A17" s="108"/>
      <c r="B17" s="97" t="s">
        <v>45</v>
      </c>
      <c r="C17" s="10" t="s">
        <v>41</v>
      </c>
      <c r="D17" s="11">
        <v>1</v>
      </c>
      <c r="E17" s="12">
        <v>1</v>
      </c>
      <c r="F17" s="12">
        <v>1</v>
      </c>
      <c r="G17" s="12">
        <v>6</v>
      </c>
      <c r="H17" s="12">
        <v>3</v>
      </c>
      <c r="I17" s="12">
        <v>1</v>
      </c>
      <c r="J17" s="32">
        <v>4</v>
      </c>
      <c r="K17" s="32"/>
      <c r="L17" s="12"/>
      <c r="M17" s="54"/>
      <c r="N17" s="41"/>
      <c r="O17" s="74">
        <f t="shared" si="0"/>
        <v>17</v>
      </c>
    </row>
    <row r="18" spans="1:15" ht="21" customHeight="1">
      <c r="A18" s="108"/>
      <c r="B18" s="97"/>
      <c r="C18" s="10" t="s">
        <v>42</v>
      </c>
      <c r="D18" s="11"/>
      <c r="E18" s="12"/>
      <c r="F18" s="12">
        <v>12</v>
      </c>
      <c r="G18" s="12"/>
      <c r="H18" s="12"/>
      <c r="I18" s="12">
        <v>10</v>
      </c>
      <c r="J18" s="12">
        <v>9</v>
      </c>
      <c r="K18" s="54"/>
      <c r="L18" s="12"/>
      <c r="M18" s="54"/>
      <c r="N18" s="41"/>
      <c r="O18" s="75">
        <f t="shared" si="0"/>
        <v>31</v>
      </c>
    </row>
    <row r="19" spans="1:15" ht="21" customHeight="1">
      <c r="A19" s="108"/>
      <c r="B19" s="97"/>
      <c r="C19" s="10" t="s">
        <v>43</v>
      </c>
      <c r="D19" s="11">
        <f aca="true" t="shared" si="3" ref="D19:J19">SUM(D17:D18)</f>
        <v>1</v>
      </c>
      <c r="E19" s="11">
        <f t="shared" si="3"/>
        <v>1</v>
      </c>
      <c r="F19" s="11">
        <f t="shared" si="3"/>
        <v>13</v>
      </c>
      <c r="G19" s="11">
        <f t="shared" si="3"/>
        <v>6</v>
      </c>
      <c r="H19" s="11">
        <f t="shared" si="3"/>
        <v>3</v>
      </c>
      <c r="I19" s="11">
        <f t="shared" si="3"/>
        <v>11</v>
      </c>
      <c r="J19" s="12">
        <f t="shared" si="3"/>
        <v>13</v>
      </c>
      <c r="K19" s="54"/>
      <c r="L19" s="12"/>
      <c r="M19" s="54"/>
      <c r="N19" s="41"/>
      <c r="O19" s="74">
        <f t="shared" si="0"/>
        <v>48</v>
      </c>
    </row>
    <row r="20" spans="1:15" ht="21" customHeight="1">
      <c r="A20" s="108"/>
      <c r="B20" s="97" t="s">
        <v>69</v>
      </c>
      <c r="C20" s="10" t="s">
        <v>41</v>
      </c>
      <c r="D20" s="11">
        <f aca="true" t="shared" si="4" ref="D20:J22">D11+D14+D17</f>
        <v>698</v>
      </c>
      <c r="E20" s="11">
        <f t="shared" si="4"/>
        <v>407</v>
      </c>
      <c r="F20" s="11">
        <f t="shared" si="4"/>
        <v>1398</v>
      </c>
      <c r="G20" s="11">
        <f t="shared" si="4"/>
        <v>961</v>
      </c>
      <c r="H20" s="11">
        <f t="shared" si="4"/>
        <v>1332</v>
      </c>
      <c r="I20" s="11">
        <f t="shared" si="4"/>
        <v>1664</v>
      </c>
      <c r="J20" s="12">
        <f t="shared" si="4"/>
        <v>1417</v>
      </c>
      <c r="K20" s="54"/>
      <c r="L20" s="12"/>
      <c r="M20" s="54"/>
      <c r="N20" s="41"/>
      <c r="O20" s="75">
        <f t="shared" si="0"/>
        <v>7877</v>
      </c>
    </row>
    <row r="21" spans="1:15" ht="21" customHeight="1">
      <c r="A21" s="108"/>
      <c r="B21" s="97"/>
      <c r="C21" s="10" t="s">
        <v>42</v>
      </c>
      <c r="D21" s="11">
        <f t="shared" si="4"/>
        <v>60</v>
      </c>
      <c r="E21" s="11">
        <f t="shared" si="4"/>
        <v>12</v>
      </c>
      <c r="F21" s="11">
        <f t="shared" si="4"/>
        <v>189</v>
      </c>
      <c r="G21" s="11">
        <f t="shared" si="4"/>
        <v>47</v>
      </c>
      <c r="H21" s="11">
        <f t="shared" si="4"/>
        <v>135</v>
      </c>
      <c r="I21" s="11">
        <f t="shared" si="4"/>
        <v>123</v>
      </c>
      <c r="J21" s="12">
        <f t="shared" si="4"/>
        <v>114</v>
      </c>
      <c r="K21" s="54"/>
      <c r="L21" s="12"/>
      <c r="M21" s="54"/>
      <c r="N21" s="41"/>
      <c r="O21" s="74">
        <f t="shared" si="0"/>
        <v>680</v>
      </c>
    </row>
    <row r="22" spans="1:15" ht="21" customHeight="1" thickBot="1">
      <c r="A22" s="109"/>
      <c r="B22" s="100"/>
      <c r="C22" s="13" t="s">
        <v>43</v>
      </c>
      <c r="D22" s="11">
        <f t="shared" si="4"/>
        <v>758</v>
      </c>
      <c r="E22" s="11">
        <f t="shared" si="4"/>
        <v>419</v>
      </c>
      <c r="F22" s="11">
        <f t="shared" si="4"/>
        <v>1587</v>
      </c>
      <c r="G22" s="11">
        <f t="shared" si="4"/>
        <v>1008</v>
      </c>
      <c r="H22" s="11">
        <f t="shared" si="4"/>
        <v>1467</v>
      </c>
      <c r="I22" s="11">
        <f t="shared" si="4"/>
        <v>1787</v>
      </c>
      <c r="J22" s="44">
        <f t="shared" si="4"/>
        <v>1531</v>
      </c>
      <c r="K22" s="59"/>
      <c r="L22" s="21"/>
      <c r="M22" s="59"/>
      <c r="N22" s="42"/>
      <c r="O22" s="89">
        <f t="shared" si="0"/>
        <v>8557</v>
      </c>
    </row>
    <row r="23" spans="1:15" ht="21" customHeight="1">
      <c r="A23" s="107" t="s">
        <v>70</v>
      </c>
      <c r="B23" s="96" t="s">
        <v>40</v>
      </c>
      <c r="C23" s="7" t="s">
        <v>41</v>
      </c>
      <c r="D23" s="8">
        <v>6</v>
      </c>
      <c r="E23" s="9">
        <v>9</v>
      </c>
      <c r="F23" s="9">
        <v>6</v>
      </c>
      <c r="G23" s="9">
        <v>10</v>
      </c>
      <c r="H23" s="9">
        <v>14</v>
      </c>
      <c r="I23" s="9">
        <v>10</v>
      </c>
      <c r="J23" s="37">
        <v>17</v>
      </c>
      <c r="K23" s="37"/>
      <c r="L23" s="9"/>
      <c r="M23" s="60"/>
      <c r="N23" s="43"/>
      <c r="O23" s="73">
        <f t="shared" si="0"/>
        <v>72</v>
      </c>
    </row>
    <row r="24" spans="1:15" ht="21" customHeight="1">
      <c r="A24" s="108"/>
      <c r="B24" s="97"/>
      <c r="C24" s="10" t="s">
        <v>42</v>
      </c>
      <c r="D24" s="11">
        <v>10</v>
      </c>
      <c r="E24" s="12"/>
      <c r="F24" s="12">
        <v>23</v>
      </c>
      <c r="G24" s="12">
        <v>40</v>
      </c>
      <c r="H24" s="12"/>
      <c r="I24" s="12">
        <v>32</v>
      </c>
      <c r="J24" s="32">
        <v>44</v>
      </c>
      <c r="K24" s="32"/>
      <c r="L24" s="12"/>
      <c r="M24" s="54"/>
      <c r="N24" s="41"/>
      <c r="O24" s="74">
        <f t="shared" si="0"/>
        <v>149</v>
      </c>
    </row>
    <row r="25" spans="1:15" ht="21" customHeight="1">
      <c r="A25" s="108"/>
      <c r="B25" s="97"/>
      <c r="C25" s="10" t="s">
        <v>43</v>
      </c>
      <c r="D25" s="11">
        <f aca="true" t="shared" si="5" ref="D25:J25">SUM(D23:D24)</f>
        <v>16</v>
      </c>
      <c r="E25" s="12">
        <f t="shared" si="5"/>
        <v>9</v>
      </c>
      <c r="F25" s="12">
        <f t="shared" si="5"/>
        <v>29</v>
      </c>
      <c r="G25" s="12">
        <f t="shared" si="5"/>
        <v>50</v>
      </c>
      <c r="H25" s="12">
        <f t="shared" si="5"/>
        <v>14</v>
      </c>
      <c r="I25" s="12">
        <f t="shared" si="5"/>
        <v>42</v>
      </c>
      <c r="J25" s="32">
        <f t="shared" si="5"/>
        <v>61</v>
      </c>
      <c r="K25" s="32"/>
      <c r="L25" s="12"/>
      <c r="M25" s="54"/>
      <c r="N25" s="41"/>
      <c r="O25" s="75">
        <f t="shared" si="0"/>
        <v>221</v>
      </c>
    </row>
    <row r="26" spans="1:15" ht="21" customHeight="1">
      <c r="A26" s="108"/>
      <c r="B26" s="97" t="s">
        <v>44</v>
      </c>
      <c r="C26" s="10" t="s">
        <v>41</v>
      </c>
      <c r="D26" s="11">
        <v>22</v>
      </c>
      <c r="E26" s="12">
        <v>8</v>
      </c>
      <c r="F26" s="12">
        <v>31</v>
      </c>
      <c r="G26" s="12">
        <v>17</v>
      </c>
      <c r="H26" s="12">
        <v>37</v>
      </c>
      <c r="I26" s="12">
        <v>47</v>
      </c>
      <c r="J26" s="32">
        <v>21</v>
      </c>
      <c r="K26" s="32"/>
      <c r="L26" s="12"/>
      <c r="M26" s="54"/>
      <c r="N26" s="41"/>
      <c r="O26" s="74">
        <f t="shared" si="0"/>
        <v>183</v>
      </c>
    </row>
    <row r="27" spans="1:15" ht="21" customHeight="1">
      <c r="A27" s="108"/>
      <c r="B27" s="97"/>
      <c r="C27" s="10" t="s">
        <v>42</v>
      </c>
      <c r="D27" s="11">
        <v>5</v>
      </c>
      <c r="E27" s="12"/>
      <c r="F27" s="12">
        <v>18</v>
      </c>
      <c r="G27" s="12">
        <v>3</v>
      </c>
      <c r="H27" s="12"/>
      <c r="I27" s="12">
        <v>3</v>
      </c>
      <c r="J27" s="12">
        <v>12</v>
      </c>
      <c r="K27" s="54"/>
      <c r="L27" s="12"/>
      <c r="M27" s="54"/>
      <c r="N27" s="41"/>
      <c r="O27" s="75">
        <f t="shared" si="0"/>
        <v>41</v>
      </c>
    </row>
    <row r="28" spans="1:15" ht="21" customHeight="1">
      <c r="A28" s="108"/>
      <c r="B28" s="97"/>
      <c r="C28" s="10" t="s">
        <v>43</v>
      </c>
      <c r="D28" s="11">
        <f aca="true" t="shared" si="6" ref="D28:J28">SUM(D26:D27)</f>
        <v>27</v>
      </c>
      <c r="E28" s="11">
        <f t="shared" si="6"/>
        <v>8</v>
      </c>
      <c r="F28" s="11">
        <f t="shared" si="6"/>
        <v>49</v>
      </c>
      <c r="G28" s="11">
        <f t="shared" si="6"/>
        <v>20</v>
      </c>
      <c r="H28" s="11">
        <f t="shared" si="6"/>
        <v>37</v>
      </c>
      <c r="I28" s="11">
        <f t="shared" si="6"/>
        <v>50</v>
      </c>
      <c r="J28" s="12">
        <f t="shared" si="6"/>
        <v>33</v>
      </c>
      <c r="K28" s="54"/>
      <c r="L28" s="12"/>
      <c r="M28" s="54"/>
      <c r="N28" s="41"/>
      <c r="O28" s="74">
        <f t="shared" si="0"/>
        <v>224</v>
      </c>
    </row>
    <row r="29" spans="1:15" ht="21" customHeight="1">
      <c r="A29" s="108"/>
      <c r="B29" s="97" t="s">
        <v>69</v>
      </c>
      <c r="C29" s="10" t="s">
        <v>41</v>
      </c>
      <c r="D29" s="11">
        <f aca="true" t="shared" si="7" ref="D29:J31">D23+D26</f>
        <v>28</v>
      </c>
      <c r="E29" s="11">
        <f t="shared" si="7"/>
        <v>17</v>
      </c>
      <c r="F29" s="11">
        <f t="shared" si="7"/>
        <v>37</v>
      </c>
      <c r="G29" s="11">
        <f t="shared" si="7"/>
        <v>27</v>
      </c>
      <c r="H29" s="11">
        <f t="shared" si="7"/>
        <v>51</v>
      </c>
      <c r="I29" s="11">
        <f t="shared" si="7"/>
        <v>57</v>
      </c>
      <c r="J29" s="12">
        <f t="shared" si="7"/>
        <v>38</v>
      </c>
      <c r="K29" s="54"/>
      <c r="L29" s="12"/>
      <c r="M29" s="54"/>
      <c r="N29" s="41"/>
      <c r="O29" s="75">
        <f t="shared" si="0"/>
        <v>255</v>
      </c>
    </row>
    <row r="30" spans="1:15" ht="21" customHeight="1">
      <c r="A30" s="108"/>
      <c r="B30" s="97"/>
      <c r="C30" s="10" t="s">
        <v>42</v>
      </c>
      <c r="D30" s="11">
        <f t="shared" si="7"/>
        <v>15</v>
      </c>
      <c r="E30" s="11">
        <f t="shared" si="7"/>
        <v>0</v>
      </c>
      <c r="F30" s="11">
        <f t="shared" si="7"/>
        <v>41</v>
      </c>
      <c r="G30" s="11">
        <f t="shared" si="7"/>
        <v>43</v>
      </c>
      <c r="H30" s="11">
        <f t="shared" si="7"/>
        <v>0</v>
      </c>
      <c r="I30" s="11">
        <f t="shared" si="7"/>
        <v>35</v>
      </c>
      <c r="J30" s="12">
        <f t="shared" si="7"/>
        <v>56</v>
      </c>
      <c r="K30" s="54"/>
      <c r="L30" s="12"/>
      <c r="M30" s="54"/>
      <c r="N30" s="41"/>
      <c r="O30" s="74">
        <f t="shared" si="0"/>
        <v>190</v>
      </c>
    </row>
    <row r="31" spans="1:15" ht="21" customHeight="1" thickBot="1">
      <c r="A31" s="109"/>
      <c r="B31" s="100"/>
      <c r="C31" s="13" t="s">
        <v>43</v>
      </c>
      <c r="D31" s="11">
        <f t="shared" si="7"/>
        <v>43</v>
      </c>
      <c r="E31" s="11">
        <f t="shared" si="7"/>
        <v>17</v>
      </c>
      <c r="F31" s="11">
        <f t="shared" si="7"/>
        <v>78</v>
      </c>
      <c r="G31" s="11">
        <f t="shared" si="7"/>
        <v>70</v>
      </c>
      <c r="H31" s="11">
        <f t="shared" si="7"/>
        <v>51</v>
      </c>
      <c r="I31" s="11">
        <f t="shared" si="7"/>
        <v>92</v>
      </c>
      <c r="J31" s="12">
        <f t="shared" si="7"/>
        <v>94</v>
      </c>
      <c r="K31" s="59"/>
      <c r="L31" s="21"/>
      <c r="M31" s="59"/>
      <c r="N31" s="45"/>
      <c r="O31" s="89">
        <f t="shared" si="0"/>
        <v>445</v>
      </c>
    </row>
    <row r="32" spans="1:15" ht="21" customHeight="1">
      <c r="A32" s="107" t="s">
        <v>71</v>
      </c>
      <c r="B32" s="96" t="s">
        <v>40</v>
      </c>
      <c r="C32" s="7" t="s">
        <v>41</v>
      </c>
      <c r="D32" s="8">
        <v>1586</v>
      </c>
      <c r="E32" s="9">
        <v>626</v>
      </c>
      <c r="F32" s="9">
        <v>3427</v>
      </c>
      <c r="G32" s="9">
        <v>1250</v>
      </c>
      <c r="H32" s="9">
        <v>2025</v>
      </c>
      <c r="I32" s="9">
        <v>2349</v>
      </c>
      <c r="J32" s="9">
        <v>2206</v>
      </c>
      <c r="K32" s="37"/>
      <c r="L32" s="9"/>
      <c r="M32" s="8"/>
      <c r="N32" s="46"/>
      <c r="O32" s="73">
        <f t="shared" si="0"/>
        <v>13469</v>
      </c>
    </row>
    <row r="33" spans="1:15" ht="21" customHeight="1">
      <c r="A33" s="108"/>
      <c r="B33" s="97"/>
      <c r="C33" s="10" t="s">
        <v>42</v>
      </c>
      <c r="D33" s="11">
        <v>5</v>
      </c>
      <c r="E33" s="12">
        <v>2</v>
      </c>
      <c r="F33" s="12">
        <v>2</v>
      </c>
      <c r="G33" s="12">
        <v>3</v>
      </c>
      <c r="H33" s="12">
        <v>2</v>
      </c>
      <c r="I33" s="12">
        <v>3</v>
      </c>
      <c r="J33" s="12">
        <v>23</v>
      </c>
      <c r="K33" s="54"/>
      <c r="L33" s="12"/>
      <c r="M33" s="54"/>
      <c r="N33" s="41"/>
      <c r="O33" s="74">
        <f t="shared" si="0"/>
        <v>40</v>
      </c>
    </row>
    <row r="34" spans="1:15" ht="21" customHeight="1">
      <c r="A34" s="108"/>
      <c r="B34" s="97"/>
      <c r="C34" s="10" t="s">
        <v>43</v>
      </c>
      <c r="D34" s="11">
        <f aca="true" t="shared" si="8" ref="D34:J34">SUM(D32:D33)</f>
        <v>1591</v>
      </c>
      <c r="E34" s="11">
        <f t="shared" si="8"/>
        <v>628</v>
      </c>
      <c r="F34" s="11">
        <f t="shared" si="8"/>
        <v>3429</v>
      </c>
      <c r="G34" s="11">
        <f t="shared" si="8"/>
        <v>1253</v>
      </c>
      <c r="H34" s="11">
        <f t="shared" si="8"/>
        <v>2027</v>
      </c>
      <c r="I34" s="11">
        <f t="shared" si="8"/>
        <v>2352</v>
      </c>
      <c r="J34" s="12">
        <f t="shared" si="8"/>
        <v>2229</v>
      </c>
      <c r="K34" s="54"/>
      <c r="L34" s="12"/>
      <c r="M34" s="54"/>
      <c r="N34" s="41"/>
      <c r="O34" s="75">
        <f t="shared" si="0"/>
        <v>13509</v>
      </c>
    </row>
    <row r="35" spans="1:15" ht="21" customHeight="1">
      <c r="A35" s="108"/>
      <c r="B35" s="97" t="s">
        <v>44</v>
      </c>
      <c r="C35" s="10" t="s">
        <v>41</v>
      </c>
      <c r="D35" s="11">
        <v>2737</v>
      </c>
      <c r="E35" s="12">
        <v>976</v>
      </c>
      <c r="F35" s="12">
        <v>5143</v>
      </c>
      <c r="G35" s="12">
        <v>2186</v>
      </c>
      <c r="H35" s="12">
        <v>3712</v>
      </c>
      <c r="I35" s="12">
        <v>3686</v>
      </c>
      <c r="J35" s="12">
        <v>2882</v>
      </c>
      <c r="K35" s="54"/>
      <c r="L35" s="12"/>
      <c r="M35" s="54"/>
      <c r="N35" s="41"/>
      <c r="O35" s="74">
        <f t="shared" si="0"/>
        <v>21322</v>
      </c>
    </row>
    <row r="36" spans="1:15" ht="21" customHeight="1">
      <c r="A36" s="108"/>
      <c r="B36" s="97"/>
      <c r="C36" s="10" t="s">
        <v>42</v>
      </c>
      <c r="D36" s="11">
        <v>34</v>
      </c>
      <c r="E36" s="12">
        <v>4</v>
      </c>
      <c r="F36" s="12">
        <v>13</v>
      </c>
      <c r="G36" s="12">
        <v>9</v>
      </c>
      <c r="H36" s="12">
        <v>24</v>
      </c>
      <c r="I36" s="12">
        <v>17</v>
      </c>
      <c r="J36" s="12">
        <v>38</v>
      </c>
      <c r="K36" s="54"/>
      <c r="L36" s="12"/>
      <c r="M36" s="54"/>
      <c r="N36" s="41"/>
      <c r="O36" s="75">
        <f t="shared" si="0"/>
        <v>139</v>
      </c>
    </row>
    <row r="37" spans="1:15" ht="21" customHeight="1">
      <c r="A37" s="108"/>
      <c r="B37" s="97"/>
      <c r="C37" s="10" t="s">
        <v>43</v>
      </c>
      <c r="D37" s="11">
        <f aca="true" t="shared" si="9" ref="D37:J37">SUM(D35:D36)</f>
        <v>2771</v>
      </c>
      <c r="E37" s="12">
        <f t="shared" si="9"/>
        <v>980</v>
      </c>
      <c r="F37" s="12">
        <f t="shared" si="9"/>
        <v>5156</v>
      </c>
      <c r="G37" s="12">
        <f t="shared" si="9"/>
        <v>2195</v>
      </c>
      <c r="H37" s="12">
        <f t="shared" si="9"/>
        <v>3736</v>
      </c>
      <c r="I37" s="12">
        <f t="shared" si="9"/>
        <v>3703</v>
      </c>
      <c r="J37" s="12">
        <f t="shared" si="9"/>
        <v>2920</v>
      </c>
      <c r="K37" s="54"/>
      <c r="L37" s="12"/>
      <c r="M37" s="54"/>
      <c r="N37" s="41"/>
      <c r="O37" s="74">
        <f t="shared" si="0"/>
        <v>21461</v>
      </c>
    </row>
    <row r="38" spans="1:15" ht="21" customHeight="1">
      <c r="A38" s="108"/>
      <c r="B38" s="97" t="s">
        <v>69</v>
      </c>
      <c r="C38" s="10" t="s">
        <v>41</v>
      </c>
      <c r="D38" s="11">
        <f aca="true" t="shared" si="10" ref="D38:J40">D32+D35</f>
        <v>4323</v>
      </c>
      <c r="E38" s="11">
        <f t="shared" si="10"/>
        <v>1602</v>
      </c>
      <c r="F38" s="11">
        <f t="shared" si="10"/>
        <v>8570</v>
      </c>
      <c r="G38" s="11">
        <f t="shared" si="10"/>
        <v>3436</v>
      </c>
      <c r="H38" s="11">
        <f t="shared" si="10"/>
        <v>5737</v>
      </c>
      <c r="I38" s="11">
        <f t="shared" si="10"/>
        <v>6035</v>
      </c>
      <c r="J38" s="12">
        <f t="shared" si="10"/>
        <v>5088</v>
      </c>
      <c r="K38" s="54"/>
      <c r="L38" s="12"/>
      <c r="M38" s="54"/>
      <c r="N38" s="41"/>
      <c r="O38" s="75">
        <f t="shared" si="0"/>
        <v>34791</v>
      </c>
    </row>
    <row r="39" spans="1:15" ht="21" customHeight="1">
      <c r="A39" s="108"/>
      <c r="B39" s="97"/>
      <c r="C39" s="10" t="s">
        <v>42</v>
      </c>
      <c r="D39" s="11">
        <f t="shared" si="10"/>
        <v>39</v>
      </c>
      <c r="E39" s="11">
        <f t="shared" si="10"/>
        <v>6</v>
      </c>
      <c r="F39" s="11">
        <f t="shared" si="10"/>
        <v>15</v>
      </c>
      <c r="G39" s="11">
        <f t="shared" si="10"/>
        <v>12</v>
      </c>
      <c r="H39" s="11">
        <f t="shared" si="10"/>
        <v>26</v>
      </c>
      <c r="I39" s="11">
        <f t="shared" si="10"/>
        <v>20</v>
      </c>
      <c r="J39" s="12">
        <f t="shared" si="10"/>
        <v>61</v>
      </c>
      <c r="K39" s="54"/>
      <c r="L39" s="12"/>
      <c r="M39" s="54"/>
      <c r="N39" s="41"/>
      <c r="O39" s="74">
        <f t="shared" si="0"/>
        <v>179</v>
      </c>
    </row>
    <row r="40" spans="1:15" ht="21" customHeight="1" thickBot="1">
      <c r="A40" s="109"/>
      <c r="B40" s="100"/>
      <c r="C40" s="13" t="s">
        <v>43</v>
      </c>
      <c r="D40" s="11">
        <f t="shared" si="10"/>
        <v>4362</v>
      </c>
      <c r="E40" s="11">
        <f t="shared" si="10"/>
        <v>1608</v>
      </c>
      <c r="F40" s="11">
        <f t="shared" si="10"/>
        <v>8585</v>
      </c>
      <c r="G40" s="11">
        <f t="shared" si="10"/>
        <v>3448</v>
      </c>
      <c r="H40" s="11">
        <f t="shared" si="10"/>
        <v>5763</v>
      </c>
      <c r="I40" s="11">
        <f t="shared" si="10"/>
        <v>6055</v>
      </c>
      <c r="J40" s="12">
        <f t="shared" si="10"/>
        <v>5149</v>
      </c>
      <c r="K40" s="59"/>
      <c r="L40" s="21"/>
      <c r="M40" s="59"/>
      <c r="N40" s="42"/>
      <c r="O40" s="89">
        <f t="shared" si="0"/>
        <v>34970</v>
      </c>
    </row>
    <row r="41" spans="1:15" ht="21" customHeight="1">
      <c r="A41" s="125" t="s">
        <v>46</v>
      </c>
      <c r="B41" s="126"/>
      <c r="C41" s="7" t="s">
        <v>41</v>
      </c>
      <c r="D41" s="8">
        <v>180</v>
      </c>
      <c r="E41" s="9">
        <v>75</v>
      </c>
      <c r="F41" s="9">
        <v>183</v>
      </c>
      <c r="G41" s="9">
        <v>111</v>
      </c>
      <c r="H41" s="9">
        <v>210</v>
      </c>
      <c r="I41" s="9">
        <v>249</v>
      </c>
      <c r="J41" s="9">
        <v>237</v>
      </c>
      <c r="K41" s="60"/>
      <c r="L41" s="9"/>
      <c r="M41" s="60"/>
      <c r="N41" s="43"/>
      <c r="O41" s="73">
        <f t="shared" si="0"/>
        <v>1245</v>
      </c>
    </row>
    <row r="42" spans="1:15" ht="21" customHeight="1">
      <c r="A42" s="127"/>
      <c r="B42" s="128"/>
      <c r="C42" s="10" t="s">
        <v>42</v>
      </c>
      <c r="D42" s="11">
        <v>15</v>
      </c>
      <c r="E42" s="12">
        <v>7</v>
      </c>
      <c r="F42" s="12">
        <v>153</v>
      </c>
      <c r="G42" s="12">
        <v>43</v>
      </c>
      <c r="H42" s="12">
        <v>45</v>
      </c>
      <c r="I42" s="12">
        <v>37</v>
      </c>
      <c r="J42" s="12">
        <v>11</v>
      </c>
      <c r="K42" s="54"/>
      <c r="L42" s="12"/>
      <c r="M42" s="54"/>
      <c r="N42" s="41"/>
      <c r="O42" s="74">
        <f t="shared" si="0"/>
        <v>311</v>
      </c>
    </row>
    <row r="43" spans="1:15" ht="21" customHeight="1" thickBot="1">
      <c r="A43" s="129"/>
      <c r="B43" s="130"/>
      <c r="C43" s="13" t="s">
        <v>43</v>
      </c>
      <c r="D43" s="14">
        <f aca="true" t="shared" si="11" ref="D43:J43">SUM(D41:D42)</f>
        <v>195</v>
      </c>
      <c r="E43" s="44">
        <f t="shared" si="11"/>
        <v>82</v>
      </c>
      <c r="F43" s="44">
        <f t="shared" si="11"/>
        <v>336</v>
      </c>
      <c r="G43" s="44">
        <f t="shared" si="11"/>
        <v>154</v>
      </c>
      <c r="H43" s="44">
        <f t="shared" si="11"/>
        <v>255</v>
      </c>
      <c r="I43" s="44">
        <f t="shared" si="11"/>
        <v>286</v>
      </c>
      <c r="J43" s="44">
        <f t="shared" si="11"/>
        <v>248</v>
      </c>
      <c r="K43" s="57"/>
      <c r="L43" s="44"/>
      <c r="M43" s="57"/>
      <c r="N43" s="45"/>
      <c r="O43" s="89">
        <f t="shared" si="0"/>
        <v>1556</v>
      </c>
    </row>
    <row r="44" spans="1:15" ht="21" customHeight="1">
      <c r="A44" s="125" t="s">
        <v>47</v>
      </c>
      <c r="B44" s="126"/>
      <c r="C44" s="7" t="s">
        <v>41</v>
      </c>
      <c r="D44" s="8">
        <v>82</v>
      </c>
      <c r="E44" s="9">
        <v>43</v>
      </c>
      <c r="F44" s="9">
        <v>77</v>
      </c>
      <c r="G44" s="9">
        <v>47</v>
      </c>
      <c r="H44" s="9">
        <v>170</v>
      </c>
      <c r="I44" s="9">
        <v>178</v>
      </c>
      <c r="J44" s="9">
        <v>229</v>
      </c>
      <c r="K44" s="61"/>
      <c r="L44" s="19"/>
      <c r="M44" s="61"/>
      <c r="N44" s="46"/>
      <c r="O44" s="73">
        <f t="shared" si="0"/>
        <v>826</v>
      </c>
    </row>
    <row r="45" spans="1:15" ht="21" customHeight="1">
      <c r="A45" s="127"/>
      <c r="B45" s="128"/>
      <c r="C45" s="10" t="s">
        <v>42</v>
      </c>
      <c r="D45" s="11"/>
      <c r="E45" s="12"/>
      <c r="F45" s="12">
        <v>4</v>
      </c>
      <c r="G45" s="12"/>
      <c r="H45" s="12"/>
      <c r="I45" s="12"/>
      <c r="J45" s="12"/>
      <c r="K45" s="54"/>
      <c r="L45" s="12"/>
      <c r="M45" s="54"/>
      <c r="N45" s="41"/>
      <c r="O45" s="74">
        <f t="shared" si="0"/>
        <v>4</v>
      </c>
    </row>
    <row r="46" spans="1:15" ht="21" customHeight="1" thickBot="1">
      <c r="A46" s="129"/>
      <c r="B46" s="130"/>
      <c r="C46" s="13" t="s">
        <v>43</v>
      </c>
      <c r="D46" s="14">
        <f aca="true" t="shared" si="12" ref="D46:J46">SUM(D44:D45)</f>
        <v>82</v>
      </c>
      <c r="E46" s="14">
        <f t="shared" si="12"/>
        <v>43</v>
      </c>
      <c r="F46" s="14">
        <f t="shared" si="12"/>
        <v>81</v>
      </c>
      <c r="G46" s="14">
        <f t="shared" si="12"/>
        <v>47</v>
      </c>
      <c r="H46" s="14">
        <f t="shared" si="12"/>
        <v>170</v>
      </c>
      <c r="I46" s="14">
        <f t="shared" si="12"/>
        <v>178</v>
      </c>
      <c r="J46" s="44">
        <f t="shared" si="12"/>
        <v>229</v>
      </c>
      <c r="K46" s="59"/>
      <c r="L46" s="21"/>
      <c r="M46" s="59"/>
      <c r="N46" s="42"/>
      <c r="O46" s="89">
        <f t="shared" si="0"/>
        <v>830</v>
      </c>
    </row>
    <row r="47" spans="1:15" ht="21" customHeight="1" thickBot="1">
      <c r="A47" s="138" t="s">
        <v>48</v>
      </c>
      <c r="B47" s="139"/>
      <c r="C47" s="140"/>
      <c r="D47" s="15">
        <f>SUM(D46+D43+D40+D31+D22:D22)</f>
        <v>5440</v>
      </c>
      <c r="E47" s="16">
        <f aca="true" t="shared" si="13" ref="E47:J47">SUM(E46+E43+E40+E31+E22)</f>
        <v>2169</v>
      </c>
      <c r="F47" s="16">
        <f t="shared" si="13"/>
        <v>10667</v>
      </c>
      <c r="G47" s="16">
        <f t="shared" si="13"/>
        <v>4727</v>
      </c>
      <c r="H47" s="16">
        <f t="shared" si="13"/>
        <v>7706</v>
      </c>
      <c r="I47" s="16">
        <f t="shared" si="13"/>
        <v>8398</v>
      </c>
      <c r="J47" s="39">
        <f t="shared" si="13"/>
        <v>7251</v>
      </c>
      <c r="K47" s="39"/>
      <c r="L47" s="16"/>
      <c r="M47" s="58"/>
      <c r="N47" s="48"/>
      <c r="O47" s="79">
        <f t="shared" si="0"/>
        <v>46358</v>
      </c>
    </row>
    <row r="48" spans="1:15" ht="21" customHeight="1" thickBot="1">
      <c r="A48" s="138" t="s">
        <v>72</v>
      </c>
      <c r="B48" s="139"/>
      <c r="C48" s="140"/>
      <c r="D48" s="15">
        <v>109</v>
      </c>
      <c r="E48" s="16">
        <v>24</v>
      </c>
      <c r="F48" s="16">
        <v>250</v>
      </c>
      <c r="G48" s="16">
        <v>108</v>
      </c>
      <c r="H48" s="16">
        <v>161</v>
      </c>
      <c r="I48" s="16">
        <v>137</v>
      </c>
      <c r="J48" s="39">
        <v>98</v>
      </c>
      <c r="K48" s="39"/>
      <c r="L48" s="16"/>
      <c r="M48" s="58"/>
      <c r="N48" s="48"/>
      <c r="O48" s="79">
        <f t="shared" si="0"/>
        <v>887</v>
      </c>
    </row>
    <row r="49" spans="1:15" ht="21" customHeight="1" thickBot="1">
      <c r="A49" s="138" t="s">
        <v>49</v>
      </c>
      <c r="B49" s="139"/>
      <c r="C49" s="140"/>
      <c r="D49" s="15">
        <f aca="true" t="shared" si="14" ref="D49:J49">SUM(D47:D48)</f>
        <v>5549</v>
      </c>
      <c r="E49" s="16">
        <f t="shared" si="14"/>
        <v>2193</v>
      </c>
      <c r="F49" s="16">
        <f t="shared" si="14"/>
        <v>10917</v>
      </c>
      <c r="G49" s="16">
        <f t="shared" si="14"/>
        <v>4835</v>
      </c>
      <c r="H49" s="16">
        <f t="shared" si="14"/>
        <v>7867</v>
      </c>
      <c r="I49" s="16">
        <f t="shared" si="14"/>
        <v>8535</v>
      </c>
      <c r="J49" s="39">
        <f t="shared" si="14"/>
        <v>7349</v>
      </c>
      <c r="K49" s="39"/>
      <c r="L49" s="16"/>
      <c r="M49" s="58"/>
      <c r="N49" s="48"/>
      <c r="O49" s="79">
        <f t="shared" si="0"/>
        <v>47245</v>
      </c>
    </row>
    <row r="50" spans="1:15" ht="21" customHeight="1">
      <c r="A50" s="141" t="s">
        <v>73</v>
      </c>
      <c r="B50" s="131" t="s">
        <v>50</v>
      </c>
      <c r="C50" s="17" t="s">
        <v>51</v>
      </c>
      <c r="D50" s="18">
        <v>2706</v>
      </c>
      <c r="E50" s="19">
        <v>794</v>
      </c>
      <c r="F50" s="19">
        <v>5852</v>
      </c>
      <c r="G50" s="19">
        <v>2299</v>
      </c>
      <c r="H50" s="19">
        <v>3516</v>
      </c>
      <c r="I50" s="19">
        <v>3830</v>
      </c>
      <c r="J50" s="35">
        <v>1951</v>
      </c>
      <c r="K50" s="35"/>
      <c r="L50" s="19"/>
      <c r="M50" s="61"/>
      <c r="N50" s="46"/>
      <c r="O50" s="73">
        <f t="shared" si="0"/>
        <v>20948</v>
      </c>
    </row>
    <row r="51" spans="1:15" ht="21" customHeight="1">
      <c r="A51" s="98"/>
      <c r="B51" s="128"/>
      <c r="C51" s="10" t="s">
        <v>52</v>
      </c>
      <c r="D51" s="11">
        <v>1029</v>
      </c>
      <c r="E51" s="12">
        <v>771</v>
      </c>
      <c r="F51" s="12">
        <v>2501</v>
      </c>
      <c r="G51" s="12">
        <v>1646</v>
      </c>
      <c r="H51" s="12">
        <v>2513</v>
      </c>
      <c r="I51" s="12">
        <v>3035</v>
      </c>
      <c r="J51" s="32">
        <v>1331</v>
      </c>
      <c r="K51" s="32"/>
      <c r="L51" s="12"/>
      <c r="M51" s="54"/>
      <c r="N51" s="41"/>
      <c r="O51" s="74">
        <f t="shared" si="0"/>
        <v>12826</v>
      </c>
    </row>
    <row r="52" spans="1:15" ht="21" customHeight="1">
      <c r="A52" s="98"/>
      <c r="B52" s="128"/>
      <c r="C52" s="10" t="s">
        <v>43</v>
      </c>
      <c r="D52" s="11">
        <f aca="true" t="shared" si="15" ref="D52:J52">SUM(D50:D51)</f>
        <v>3735</v>
      </c>
      <c r="E52" s="12">
        <f t="shared" si="15"/>
        <v>1565</v>
      </c>
      <c r="F52" s="12">
        <f t="shared" si="15"/>
        <v>8353</v>
      </c>
      <c r="G52" s="12">
        <f t="shared" si="15"/>
        <v>3945</v>
      </c>
      <c r="H52" s="12">
        <f t="shared" si="15"/>
        <v>6029</v>
      </c>
      <c r="I52" s="12">
        <f t="shared" si="15"/>
        <v>6865</v>
      </c>
      <c r="J52" s="32">
        <f t="shared" si="15"/>
        <v>3282</v>
      </c>
      <c r="K52" s="32"/>
      <c r="L52" s="12"/>
      <c r="M52" s="54"/>
      <c r="N52" s="41"/>
      <c r="O52" s="74">
        <f t="shared" si="0"/>
        <v>33774</v>
      </c>
    </row>
    <row r="53" spans="1:15" ht="21" customHeight="1">
      <c r="A53" s="98"/>
      <c r="B53" s="134" t="s">
        <v>74</v>
      </c>
      <c r="C53" s="135"/>
      <c r="D53" s="11">
        <v>18</v>
      </c>
      <c r="E53" s="12">
        <v>7</v>
      </c>
      <c r="F53" s="12">
        <v>39</v>
      </c>
      <c r="G53" s="12">
        <v>17</v>
      </c>
      <c r="H53" s="12">
        <v>33</v>
      </c>
      <c r="I53" s="12">
        <v>45</v>
      </c>
      <c r="J53" s="32">
        <v>9</v>
      </c>
      <c r="K53" s="32"/>
      <c r="L53" s="12"/>
      <c r="M53" s="54"/>
      <c r="N53" s="41"/>
      <c r="O53" s="74">
        <f t="shared" si="0"/>
        <v>168</v>
      </c>
    </row>
    <row r="54" spans="1:15" ht="21" customHeight="1" thickBot="1">
      <c r="A54" s="142"/>
      <c r="B54" s="136" t="s">
        <v>75</v>
      </c>
      <c r="C54" s="137"/>
      <c r="D54" s="20">
        <v>128</v>
      </c>
      <c r="E54" s="21">
        <v>60</v>
      </c>
      <c r="F54" s="21">
        <v>227</v>
      </c>
      <c r="G54" s="21">
        <v>153</v>
      </c>
      <c r="H54" s="21">
        <v>201</v>
      </c>
      <c r="I54" s="21">
        <v>228</v>
      </c>
      <c r="J54" s="40">
        <v>96</v>
      </c>
      <c r="K54" s="40"/>
      <c r="L54" s="21"/>
      <c r="M54" s="59"/>
      <c r="N54" s="42"/>
      <c r="O54" s="89">
        <f t="shared" si="0"/>
        <v>1093</v>
      </c>
    </row>
    <row r="55" spans="1:15" ht="21" customHeight="1" thickBot="1">
      <c r="A55" s="143" t="s">
        <v>54</v>
      </c>
      <c r="B55" s="144"/>
      <c r="C55" s="145"/>
      <c r="D55" s="15">
        <f aca="true" t="shared" si="16" ref="D55:J55">SUM(D52:D54)</f>
        <v>3881</v>
      </c>
      <c r="E55" s="16">
        <f t="shared" si="16"/>
        <v>1632</v>
      </c>
      <c r="F55" s="16">
        <f t="shared" si="16"/>
        <v>8619</v>
      </c>
      <c r="G55" s="16">
        <f t="shared" si="16"/>
        <v>4115</v>
      </c>
      <c r="H55" s="16">
        <f t="shared" si="16"/>
        <v>6263</v>
      </c>
      <c r="I55" s="16">
        <f t="shared" si="16"/>
        <v>7138</v>
      </c>
      <c r="J55" s="39">
        <f t="shared" si="16"/>
        <v>3387</v>
      </c>
      <c r="K55" s="39"/>
      <c r="L55" s="16"/>
      <c r="M55" s="58"/>
      <c r="N55" s="48"/>
      <c r="O55" s="79">
        <f t="shared" si="0"/>
        <v>35035</v>
      </c>
    </row>
    <row r="56" spans="1:15" ht="23.25" customHeight="1" thickBot="1">
      <c r="A56" s="146" t="s">
        <v>35</v>
      </c>
      <c r="B56" s="147"/>
      <c r="C56" s="148"/>
      <c r="D56" s="77">
        <f>SUM(D55+D49)</f>
        <v>9430</v>
      </c>
      <c r="E56" s="78">
        <f>SUM(E55+E49)</f>
        <v>3825</v>
      </c>
      <c r="F56" s="78">
        <f>SUM(F55+F49)</f>
        <v>19536</v>
      </c>
      <c r="G56" s="78">
        <f>SUM(G49+G55)</f>
        <v>8950</v>
      </c>
      <c r="H56" s="78">
        <f>SUM(H49+H55)</f>
        <v>14130</v>
      </c>
      <c r="I56" s="78">
        <f>SUM(I55+I49)</f>
        <v>15673</v>
      </c>
      <c r="J56" s="82">
        <f>SUM(J55+J49)</f>
        <v>10736</v>
      </c>
      <c r="K56" s="82"/>
      <c r="L56" s="78"/>
      <c r="M56" s="95"/>
      <c r="N56" s="94"/>
      <c r="O56" s="76">
        <f t="shared" si="0"/>
        <v>82280</v>
      </c>
    </row>
    <row r="59" spans="1:15" ht="13.5">
      <c r="A59" s="132" t="s">
        <v>185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6:C56"/>
    <mergeCell ref="A11:A22"/>
    <mergeCell ref="A59:O60"/>
    <mergeCell ref="A23:A31"/>
    <mergeCell ref="B23:B25"/>
    <mergeCell ref="A32:A40"/>
    <mergeCell ref="B54:C54"/>
    <mergeCell ref="A49:C49"/>
    <mergeCell ref="A55:C55"/>
    <mergeCell ref="A47:C47"/>
    <mergeCell ref="B26:B28"/>
    <mergeCell ref="G7:G10"/>
    <mergeCell ref="K7:K10"/>
    <mergeCell ref="A48:C48"/>
    <mergeCell ref="A50:A54"/>
    <mergeCell ref="B17:B19"/>
    <mergeCell ref="B35:B37"/>
    <mergeCell ref="B32:B34"/>
    <mergeCell ref="I7:I10"/>
    <mergeCell ref="B29:B31"/>
    <mergeCell ref="A41:B43"/>
    <mergeCell ref="B53:C53"/>
    <mergeCell ref="B14:B16"/>
    <mergeCell ref="C8:C10"/>
    <mergeCell ref="A44:B46"/>
    <mergeCell ref="B50:B52"/>
    <mergeCell ref="E7:E10"/>
    <mergeCell ref="B20:B22"/>
    <mergeCell ref="D7:D10"/>
    <mergeCell ref="B38:B40"/>
    <mergeCell ref="B11:B13"/>
    <mergeCell ref="O7:O10"/>
    <mergeCell ref="B8:B10"/>
    <mergeCell ref="M7:M10"/>
    <mergeCell ref="L7:L10"/>
    <mergeCell ref="H7:H10"/>
    <mergeCell ref="J7:J10"/>
    <mergeCell ref="N7:N10"/>
    <mergeCell ref="F7:F10"/>
    <mergeCell ref="A7:C7"/>
    <mergeCell ref="A8:A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3"/>
    </row>
    <row r="5" spans="1:15" ht="15" customHeight="1">
      <c r="A5" s="49" t="s">
        <v>167</v>
      </c>
      <c r="C5" s="50"/>
      <c r="D5" s="6"/>
      <c r="E5" s="52"/>
      <c r="I5" s="53"/>
      <c r="J5" s="53"/>
      <c r="K5" s="53"/>
      <c r="L5" s="53"/>
      <c r="M5" s="53"/>
      <c r="N5" s="53"/>
      <c r="O5" s="24"/>
    </row>
    <row r="6" spans="9:15" ht="15" customHeight="1" thickBot="1">
      <c r="I6" s="25"/>
      <c r="J6" s="25"/>
      <c r="K6" s="25"/>
      <c r="L6" s="25"/>
      <c r="M6" s="25"/>
      <c r="N6" s="25"/>
      <c r="O6" s="25"/>
    </row>
    <row r="7" spans="1:15" ht="48" customHeight="1">
      <c r="A7" s="104" t="s">
        <v>99</v>
      </c>
      <c r="B7" s="105"/>
      <c r="C7" s="106"/>
      <c r="D7" s="156" t="s">
        <v>168</v>
      </c>
      <c r="E7" s="159" t="s">
        <v>169</v>
      </c>
      <c r="F7" s="117" t="s">
        <v>170</v>
      </c>
      <c r="G7" s="117" t="s">
        <v>171</v>
      </c>
      <c r="H7" s="117" t="s">
        <v>172</v>
      </c>
      <c r="I7" s="117" t="s">
        <v>173</v>
      </c>
      <c r="J7" s="117"/>
      <c r="K7" s="117"/>
      <c r="L7" s="117"/>
      <c r="M7" s="117"/>
      <c r="N7" s="164"/>
      <c r="O7" s="161" t="s">
        <v>174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52"/>
      <c r="G8" s="152"/>
      <c r="H8" s="152"/>
      <c r="I8" s="152"/>
      <c r="J8" s="154"/>
      <c r="K8" s="154"/>
      <c r="L8" s="154"/>
      <c r="M8" s="154"/>
      <c r="N8" s="165"/>
      <c r="O8" s="162"/>
    </row>
    <row r="9" spans="1:15" ht="13.5">
      <c r="A9" s="98"/>
      <c r="B9" s="97"/>
      <c r="C9" s="120"/>
      <c r="D9" s="157"/>
      <c r="E9" s="160"/>
      <c r="F9" s="152"/>
      <c r="G9" s="152"/>
      <c r="H9" s="152"/>
      <c r="I9" s="152"/>
      <c r="J9" s="154"/>
      <c r="K9" s="154"/>
      <c r="L9" s="154"/>
      <c r="M9" s="154"/>
      <c r="N9" s="165"/>
      <c r="O9" s="162"/>
    </row>
    <row r="10" spans="1:15" ht="18.75" customHeight="1" thickBot="1">
      <c r="A10" s="99"/>
      <c r="B10" s="100"/>
      <c r="C10" s="121"/>
      <c r="D10" s="158"/>
      <c r="E10" s="178"/>
      <c r="F10" s="153"/>
      <c r="G10" s="153"/>
      <c r="H10" s="153"/>
      <c r="I10" s="153"/>
      <c r="J10" s="155"/>
      <c r="K10" s="155"/>
      <c r="L10" s="155"/>
      <c r="M10" s="155"/>
      <c r="N10" s="166"/>
      <c r="O10" s="163"/>
    </row>
    <row r="11" spans="1:15" ht="21" customHeight="1">
      <c r="A11" s="107" t="s">
        <v>109</v>
      </c>
      <c r="B11" s="96" t="s">
        <v>40</v>
      </c>
      <c r="C11" s="7" t="s">
        <v>41</v>
      </c>
      <c r="D11" s="8">
        <v>243</v>
      </c>
      <c r="E11" s="9">
        <v>405</v>
      </c>
      <c r="F11" s="9">
        <v>166</v>
      </c>
      <c r="G11" s="9">
        <v>350</v>
      </c>
      <c r="H11" s="9">
        <v>247</v>
      </c>
      <c r="I11" s="9">
        <v>131</v>
      </c>
      <c r="J11" s="37"/>
      <c r="K11" s="9"/>
      <c r="L11" s="60"/>
      <c r="M11" s="9"/>
      <c r="N11" s="60"/>
      <c r="O11" s="73">
        <f aca="true" t="shared" si="0" ref="O11:O56">SUM(D11:N11)</f>
        <v>1542</v>
      </c>
    </row>
    <row r="12" spans="1:15" ht="21" customHeight="1">
      <c r="A12" s="108"/>
      <c r="B12" s="97"/>
      <c r="C12" s="10" t="s">
        <v>42</v>
      </c>
      <c r="D12" s="11">
        <v>60</v>
      </c>
      <c r="E12" s="12">
        <v>126</v>
      </c>
      <c r="F12" s="12">
        <v>107</v>
      </c>
      <c r="G12" s="12">
        <v>63</v>
      </c>
      <c r="H12" s="12">
        <v>187</v>
      </c>
      <c r="I12" s="12">
        <v>28</v>
      </c>
      <c r="J12" s="32"/>
      <c r="K12" s="12"/>
      <c r="L12" s="54"/>
      <c r="M12" s="12"/>
      <c r="N12" s="54"/>
      <c r="O12" s="74">
        <f t="shared" si="0"/>
        <v>571</v>
      </c>
    </row>
    <row r="13" spans="1:15" ht="21" customHeight="1">
      <c r="A13" s="108"/>
      <c r="B13" s="97"/>
      <c r="C13" s="10" t="s">
        <v>43</v>
      </c>
      <c r="D13" s="11">
        <f aca="true" t="shared" si="1" ref="D13:I13">SUM(D11:D12)</f>
        <v>303</v>
      </c>
      <c r="E13" s="12">
        <f t="shared" si="1"/>
        <v>531</v>
      </c>
      <c r="F13" s="12">
        <f t="shared" si="1"/>
        <v>273</v>
      </c>
      <c r="G13" s="12">
        <f t="shared" si="1"/>
        <v>413</v>
      </c>
      <c r="H13" s="12">
        <f t="shared" si="1"/>
        <v>434</v>
      </c>
      <c r="I13" s="12">
        <f t="shared" si="1"/>
        <v>159</v>
      </c>
      <c r="J13" s="32"/>
      <c r="K13" s="12"/>
      <c r="L13" s="54"/>
      <c r="M13" s="12"/>
      <c r="N13" s="54"/>
      <c r="O13" s="74">
        <f t="shared" si="0"/>
        <v>2113</v>
      </c>
    </row>
    <row r="14" spans="1:15" ht="21" customHeight="1">
      <c r="A14" s="108"/>
      <c r="B14" s="97" t="s">
        <v>44</v>
      </c>
      <c r="C14" s="10" t="s">
        <v>41</v>
      </c>
      <c r="D14" s="11">
        <v>454</v>
      </c>
      <c r="E14" s="12">
        <v>907</v>
      </c>
      <c r="F14" s="12">
        <v>278</v>
      </c>
      <c r="G14" s="12">
        <v>697</v>
      </c>
      <c r="H14" s="12">
        <v>421</v>
      </c>
      <c r="I14" s="12">
        <v>233</v>
      </c>
      <c r="J14" s="32"/>
      <c r="K14" s="12"/>
      <c r="L14" s="54"/>
      <c r="M14" s="12"/>
      <c r="N14" s="54"/>
      <c r="O14" s="74">
        <f t="shared" si="0"/>
        <v>2990</v>
      </c>
    </row>
    <row r="15" spans="1:15" ht="21" customHeight="1">
      <c r="A15" s="108"/>
      <c r="B15" s="97"/>
      <c r="C15" s="10" t="s">
        <v>42</v>
      </c>
      <c r="D15" s="11">
        <v>2</v>
      </c>
      <c r="E15" s="12">
        <v>20</v>
      </c>
      <c r="F15" s="12">
        <v>1</v>
      </c>
      <c r="G15" s="12">
        <v>6</v>
      </c>
      <c r="H15" s="12">
        <v>17</v>
      </c>
      <c r="I15" s="12">
        <v>3</v>
      </c>
      <c r="J15" s="32"/>
      <c r="K15" s="12"/>
      <c r="L15" s="54"/>
      <c r="M15" s="12"/>
      <c r="N15" s="54"/>
      <c r="O15" s="74">
        <f t="shared" si="0"/>
        <v>49</v>
      </c>
    </row>
    <row r="16" spans="1:15" ht="21" customHeight="1">
      <c r="A16" s="108"/>
      <c r="B16" s="97"/>
      <c r="C16" s="10" t="s">
        <v>43</v>
      </c>
      <c r="D16" s="11">
        <f aca="true" t="shared" si="2" ref="D16:I16">SUM(D14:D15)</f>
        <v>456</v>
      </c>
      <c r="E16" s="12">
        <f t="shared" si="2"/>
        <v>927</v>
      </c>
      <c r="F16" s="12">
        <f t="shared" si="2"/>
        <v>279</v>
      </c>
      <c r="G16" s="12">
        <f t="shared" si="2"/>
        <v>703</v>
      </c>
      <c r="H16" s="12">
        <f t="shared" si="2"/>
        <v>438</v>
      </c>
      <c r="I16" s="12">
        <f t="shared" si="2"/>
        <v>236</v>
      </c>
      <c r="J16" s="32"/>
      <c r="K16" s="12"/>
      <c r="L16" s="54"/>
      <c r="M16" s="12"/>
      <c r="N16" s="54"/>
      <c r="O16" s="74">
        <f t="shared" si="0"/>
        <v>3039</v>
      </c>
    </row>
    <row r="17" spans="1:15" ht="21" customHeight="1">
      <c r="A17" s="108"/>
      <c r="B17" s="97" t="s">
        <v>45</v>
      </c>
      <c r="C17" s="10" t="s">
        <v>41</v>
      </c>
      <c r="D17" s="11"/>
      <c r="E17" s="12"/>
      <c r="F17" s="12"/>
      <c r="G17" s="12">
        <v>1</v>
      </c>
      <c r="H17" s="12">
        <v>1</v>
      </c>
      <c r="I17" s="12">
        <v>3</v>
      </c>
      <c r="J17" s="32"/>
      <c r="K17" s="12"/>
      <c r="L17" s="54"/>
      <c r="M17" s="12"/>
      <c r="N17" s="54"/>
      <c r="O17" s="74">
        <f t="shared" si="0"/>
        <v>5</v>
      </c>
    </row>
    <row r="18" spans="1:15" ht="21" customHeight="1">
      <c r="A18" s="108"/>
      <c r="B18" s="97"/>
      <c r="C18" s="10" t="s">
        <v>42</v>
      </c>
      <c r="D18" s="11">
        <v>3</v>
      </c>
      <c r="E18" s="12">
        <v>5</v>
      </c>
      <c r="F18" s="12">
        <v>8</v>
      </c>
      <c r="G18" s="12"/>
      <c r="H18" s="12">
        <v>21</v>
      </c>
      <c r="I18" s="12"/>
      <c r="J18" s="32"/>
      <c r="K18" s="12"/>
      <c r="L18" s="54"/>
      <c r="M18" s="12"/>
      <c r="N18" s="54"/>
      <c r="O18" s="74">
        <f t="shared" si="0"/>
        <v>37</v>
      </c>
    </row>
    <row r="19" spans="1:15" ht="21" customHeight="1">
      <c r="A19" s="108"/>
      <c r="B19" s="97"/>
      <c r="C19" s="10" t="s">
        <v>43</v>
      </c>
      <c r="D19" s="11">
        <f aca="true" t="shared" si="3" ref="D19:I19">SUM(D17:D18)</f>
        <v>3</v>
      </c>
      <c r="E19" s="11">
        <f t="shared" si="3"/>
        <v>5</v>
      </c>
      <c r="F19" s="12">
        <f t="shared" si="3"/>
        <v>8</v>
      </c>
      <c r="G19" s="12">
        <f t="shared" si="3"/>
        <v>1</v>
      </c>
      <c r="H19" s="12">
        <f t="shared" si="3"/>
        <v>22</v>
      </c>
      <c r="I19" s="12">
        <f t="shared" si="3"/>
        <v>3</v>
      </c>
      <c r="J19" s="32"/>
      <c r="K19" s="12"/>
      <c r="L19" s="54"/>
      <c r="M19" s="12"/>
      <c r="N19" s="54"/>
      <c r="O19" s="74">
        <f t="shared" si="0"/>
        <v>42</v>
      </c>
    </row>
    <row r="20" spans="1:15" ht="21" customHeight="1">
      <c r="A20" s="108"/>
      <c r="B20" s="97" t="s">
        <v>110</v>
      </c>
      <c r="C20" s="10" t="s">
        <v>41</v>
      </c>
      <c r="D20" s="11">
        <f aca="true" t="shared" si="4" ref="D20:I22">D11+D14+D17</f>
        <v>697</v>
      </c>
      <c r="E20" s="11">
        <f t="shared" si="4"/>
        <v>1312</v>
      </c>
      <c r="F20" s="11">
        <f t="shared" si="4"/>
        <v>444</v>
      </c>
      <c r="G20" s="11">
        <f t="shared" si="4"/>
        <v>1048</v>
      </c>
      <c r="H20" s="11">
        <f t="shared" si="4"/>
        <v>669</v>
      </c>
      <c r="I20" s="11">
        <f t="shared" si="4"/>
        <v>367</v>
      </c>
      <c r="J20" s="54"/>
      <c r="K20" s="12"/>
      <c r="L20" s="54"/>
      <c r="M20" s="12"/>
      <c r="N20" s="54"/>
      <c r="O20" s="74">
        <f t="shared" si="0"/>
        <v>4537</v>
      </c>
    </row>
    <row r="21" spans="1:15" ht="21" customHeight="1">
      <c r="A21" s="108"/>
      <c r="B21" s="97"/>
      <c r="C21" s="10" t="s">
        <v>42</v>
      </c>
      <c r="D21" s="11">
        <f t="shared" si="4"/>
        <v>65</v>
      </c>
      <c r="E21" s="11">
        <f t="shared" si="4"/>
        <v>151</v>
      </c>
      <c r="F21" s="11">
        <f t="shared" si="4"/>
        <v>116</v>
      </c>
      <c r="G21" s="11">
        <f t="shared" si="4"/>
        <v>69</v>
      </c>
      <c r="H21" s="11">
        <f t="shared" si="4"/>
        <v>225</v>
      </c>
      <c r="I21" s="11">
        <f t="shared" si="4"/>
        <v>31</v>
      </c>
      <c r="J21" s="54"/>
      <c r="K21" s="12"/>
      <c r="L21" s="54"/>
      <c r="M21" s="12"/>
      <c r="N21" s="54"/>
      <c r="O21" s="74">
        <f t="shared" si="0"/>
        <v>657</v>
      </c>
    </row>
    <row r="22" spans="1:15" ht="21" customHeight="1" thickBot="1">
      <c r="A22" s="109"/>
      <c r="B22" s="100"/>
      <c r="C22" s="13" t="s">
        <v>43</v>
      </c>
      <c r="D22" s="11">
        <f t="shared" si="4"/>
        <v>762</v>
      </c>
      <c r="E22" s="11">
        <f t="shared" si="4"/>
        <v>1463</v>
      </c>
      <c r="F22" s="11">
        <f t="shared" si="4"/>
        <v>560</v>
      </c>
      <c r="G22" s="11">
        <f t="shared" si="4"/>
        <v>1117</v>
      </c>
      <c r="H22" s="11">
        <f t="shared" si="4"/>
        <v>894</v>
      </c>
      <c r="I22" s="11">
        <f t="shared" si="4"/>
        <v>398</v>
      </c>
      <c r="J22" s="54"/>
      <c r="K22" s="12"/>
      <c r="L22" s="54"/>
      <c r="M22" s="12"/>
      <c r="N22" s="54"/>
      <c r="O22" s="74">
        <f t="shared" si="0"/>
        <v>5194</v>
      </c>
    </row>
    <row r="23" spans="1:15" ht="21" customHeight="1">
      <c r="A23" s="107" t="s">
        <v>175</v>
      </c>
      <c r="B23" s="96" t="s">
        <v>40</v>
      </c>
      <c r="C23" s="7" t="s">
        <v>41</v>
      </c>
      <c r="D23" s="8">
        <v>1</v>
      </c>
      <c r="E23" s="9">
        <v>3</v>
      </c>
      <c r="F23" s="9">
        <v>3</v>
      </c>
      <c r="G23" s="9">
        <v>16</v>
      </c>
      <c r="H23" s="9">
        <v>1</v>
      </c>
      <c r="I23" s="9">
        <v>1</v>
      </c>
      <c r="J23" s="37"/>
      <c r="K23" s="9"/>
      <c r="L23" s="60"/>
      <c r="M23" s="9"/>
      <c r="N23" s="60"/>
      <c r="O23" s="73">
        <f t="shared" si="0"/>
        <v>25</v>
      </c>
    </row>
    <row r="24" spans="1:15" ht="21" customHeight="1">
      <c r="A24" s="108"/>
      <c r="B24" s="97"/>
      <c r="C24" s="10" t="s">
        <v>42</v>
      </c>
      <c r="D24" s="11">
        <v>21</v>
      </c>
      <c r="E24" s="12">
        <v>24</v>
      </c>
      <c r="F24" s="12"/>
      <c r="G24" s="12"/>
      <c r="H24" s="12">
        <v>11</v>
      </c>
      <c r="I24" s="12"/>
      <c r="J24" s="32"/>
      <c r="K24" s="12"/>
      <c r="L24" s="54"/>
      <c r="M24" s="12"/>
      <c r="N24" s="54"/>
      <c r="O24" s="74">
        <f t="shared" si="0"/>
        <v>56</v>
      </c>
    </row>
    <row r="25" spans="1:15" ht="21" customHeight="1">
      <c r="A25" s="108"/>
      <c r="B25" s="97"/>
      <c r="C25" s="10" t="s">
        <v>43</v>
      </c>
      <c r="D25" s="11">
        <f aca="true" t="shared" si="5" ref="D25:I25">SUM(D23:D24)</f>
        <v>22</v>
      </c>
      <c r="E25" s="11">
        <f t="shared" si="5"/>
        <v>27</v>
      </c>
      <c r="F25" s="11">
        <f t="shared" si="5"/>
        <v>3</v>
      </c>
      <c r="G25" s="11">
        <f t="shared" si="5"/>
        <v>16</v>
      </c>
      <c r="H25" s="11">
        <f t="shared" si="5"/>
        <v>12</v>
      </c>
      <c r="I25" s="11">
        <f t="shared" si="5"/>
        <v>1</v>
      </c>
      <c r="J25" s="54"/>
      <c r="K25" s="12"/>
      <c r="L25" s="54"/>
      <c r="M25" s="12"/>
      <c r="N25" s="54"/>
      <c r="O25" s="74">
        <f t="shared" si="0"/>
        <v>81</v>
      </c>
    </row>
    <row r="26" spans="1:15" ht="21" customHeight="1">
      <c r="A26" s="108"/>
      <c r="B26" s="97" t="s">
        <v>44</v>
      </c>
      <c r="C26" s="10" t="s">
        <v>41</v>
      </c>
      <c r="D26" s="11">
        <v>15</v>
      </c>
      <c r="E26" s="12">
        <v>26</v>
      </c>
      <c r="F26" s="12">
        <v>8</v>
      </c>
      <c r="G26" s="12">
        <v>18</v>
      </c>
      <c r="H26" s="12">
        <v>18</v>
      </c>
      <c r="I26" s="12">
        <v>16</v>
      </c>
      <c r="J26" s="32"/>
      <c r="K26" s="12"/>
      <c r="L26" s="54"/>
      <c r="M26" s="12"/>
      <c r="N26" s="54"/>
      <c r="O26" s="74">
        <f t="shared" si="0"/>
        <v>101</v>
      </c>
    </row>
    <row r="27" spans="1:15" ht="21" customHeight="1">
      <c r="A27" s="108"/>
      <c r="B27" s="97"/>
      <c r="C27" s="10" t="s">
        <v>42</v>
      </c>
      <c r="D27" s="11">
        <v>10</v>
      </c>
      <c r="E27" s="12">
        <v>9</v>
      </c>
      <c r="F27" s="12"/>
      <c r="G27" s="12"/>
      <c r="H27" s="12">
        <v>7</v>
      </c>
      <c r="I27" s="12"/>
      <c r="J27" s="32"/>
      <c r="K27" s="12"/>
      <c r="L27" s="54"/>
      <c r="M27" s="12"/>
      <c r="N27" s="54"/>
      <c r="O27" s="74">
        <f t="shared" si="0"/>
        <v>26</v>
      </c>
    </row>
    <row r="28" spans="1:15" ht="21" customHeight="1">
      <c r="A28" s="108"/>
      <c r="B28" s="97"/>
      <c r="C28" s="10" t="s">
        <v>43</v>
      </c>
      <c r="D28" s="11">
        <f aca="true" t="shared" si="6" ref="D28:I28">SUM(D26:D27)</f>
        <v>25</v>
      </c>
      <c r="E28" s="12">
        <f t="shared" si="6"/>
        <v>35</v>
      </c>
      <c r="F28" s="12">
        <f t="shared" si="6"/>
        <v>8</v>
      </c>
      <c r="G28" s="12">
        <f t="shared" si="6"/>
        <v>18</v>
      </c>
      <c r="H28" s="12">
        <f t="shared" si="6"/>
        <v>25</v>
      </c>
      <c r="I28" s="12">
        <f t="shared" si="6"/>
        <v>16</v>
      </c>
      <c r="J28" s="32"/>
      <c r="K28" s="12"/>
      <c r="L28" s="54"/>
      <c r="M28" s="12"/>
      <c r="N28" s="54"/>
      <c r="O28" s="74">
        <f t="shared" si="0"/>
        <v>127</v>
      </c>
    </row>
    <row r="29" spans="1:15" ht="21" customHeight="1">
      <c r="A29" s="108"/>
      <c r="B29" s="97" t="s">
        <v>110</v>
      </c>
      <c r="C29" s="10" t="s">
        <v>41</v>
      </c>
      <c r="D29" s="11">
        <f aca="true" t="shared" si="7" ref="D29:I31">D23+D26</f>
        <v>16</v>
      </c>
      <c r="E29" s="11">
        <f t="shared" si="7"/>
        <v>29</v>
      </c>
      <c r="F29" s="11">
        <f t="shared" si="7"/>
        <v>11</v>
      </c>
      <c r="G29" s="11">
        <f t="shared" si="7"/>
        <v>34</v>
      </c>
      <c r="H29" s="11">
        <f t="shared" si="7"/>
        <v>19</v>
      </c>
      <c r="I29" s="11">
        <f t="shared" si="7"/>
        <v>17</v>
      </c>
      <c r="J29" s="54"/>
      <c r="K29" s="12"/>
      <c r="L29" s="54"/>
      <c r="M29" s="12"/>
      <c r="N29" s="54"/>
      <c r="O29" s="74">
        <f t="shared" si="0"/>
        <v>126</v>
      </c>
    </row>
    <row r="30" spans="1:15" ht="21" customHeight="1">
      <c r="A30" s="108"/>
      <c r="B30" s="97"/>
      <c r="C30" s="10" t="s">
        <v>42</v>
      </c>
      <c r="D30" s="11">
        <f t="shared" si="7"/>
        <v>31</v>
      </c>
      <c r="E30" s="11">
        <f t="shared" si="7"/>
        <v>33</v>
      </c>
      <c r="F30" s="11">
        <f t="shared" si="7"/>
        <v>0</v>
      </c>
      <c r="G30" s="11">
        <f t="shared" si="7"/>
        <v>0</v>
      </c>
      <c r="H30" s="11">
        <f t="shared" si="7"/>
        <v>18</v>
      </c>
      <c r="I30" s="11">
        <f t="shared" si="7"/>
        <v>0</v>
      </c>
      <c r="J30" s="54"/>
      <c r="K30" s="12"/>
      <c r="L30" s="54"/>
      <c r="M30" s="12"/>
      <c r="N30" s="54"/>
      <c r="O30" s="74">
        <f t="shared" si="0"/>
        <v>82</v>
      </c>
    </row>
    <row r="31" spans="1:15" ht="21" customHeight="1" thickBot="1">
      <c r="A31" s="109"/>
      <c r="B31" s="100"/>
      <c r="C31" s="13" t="s">
        <v>43</v>
      </c>
      <c r="D31" s="11">
        <f t="shared" si="7"/>
        <v>47</v>
      </c>
      <c r="E31" s="11">
        <f t="shared" si="7"/>
        <v>62</v>
      </c>
      <c r="F31" s="11">
        <f t="shared" si="7"/>
        <v>11</v>
      </c>
      <c r="G31" s="11">
        <f t="shared" si="7"/>
        <v>34</v>
      </c>
      <c r="H31" s="11">
        <f t="shared" si="7"/>
        <v>37</v>
      </c>
      <c r="I31" s="11">
        <f t="shared" si="7"/>
        <v>17</v>
      </c>
      <c r="J31" s="54"/>
      <c r="K31" s="12"/>
      <c r="L31" s="54"/>
      <c r="M31" s="12"/>
      <c r="N31" s="54"/>
      <c r="O31" s="74">
        <f t="shared" si="0"/>
        <v>208</v>
      </c>
    </row>
    <row r="32" spans="1:15" ht="21" customHeight="1">
      <c r="A32" s="107" t="s">
        <v>112</v>
      </c>
      <c r="B32" s="96" t="s">
        <v>40</v>
      </c>
      <c r="C32" s="7" t="s">
        <v>41</v>
      </c>
      <c r="D32" s="8">
        <v>1313</v>
      </c>
      <c r="E32" s="9">
        <v>2133</v>
      </c>
      <c r="F32" s="9">
        <v>740</v>
      </c>
      <c r="G32" s="9">
        <v>2351</v>
      </c>
      <c r="H32" s="9">
        <v>1577</v>
      </c>
      <c r="I32" s="9">
        <v>374</v>
      </c>
      <c r="J32" s="37"/>
      <c r="K32" s="9"/>
      <c r="L32" s="60"/>
      <c r="M32" s="9"/>
      <c r="N32" s="60"/>
      <c r="O32" s="73">
        <f t="shared" si="0"/>
        <v>8488</v>
      </c>
    </row>
    <row r="33" spans="1:15" ht="21" customHeight="1">
      <c r="A33" s="108"/>
      <c r="B33" s="97"/>
      <c r="C33" s="10" t="s">
        <v>42</v>
      </c>
      <c r="D33" s="11">
        <v>5</v>
      </c>
      <c r="E33" s="12">
        <v>3</v>
      </c>
      <c r="F33" s="12">
        <v>1</v>
      </c>
      <c r="G33" s="12">
        <v>4</v>
      </c>
      <c r="H33" s="12">
        <v>2</v>
      </c>
      <c r="I33" s="12"/>
      <c r="J33" s="32"/>
      <c r="K33" s="12"/>
      <c r="L33" s="54"/>
      <c r="M33" s="12"/>
      <c r="N33" s="54"/>
      <c r="O33" s="74">
        <f t="shared" si="0"/>
        <v>15</v>
      </c>
    </row>
    <row r="34" spans="1:15" ht="21" customHeight="1">
      <c r="A34" s="108"/>
      <c r="B34" s="97"/>
      <c r="C34" s="10" t="s">
        <v>43</v>
      </c>
      <c r="D34" s="11">
        <f aca="true" t="shared" si="8" ref="D34:I34">D32+D33</f>
        <v>1318</v>
      </c>
      <c r="E34" s="11">
        <f t="shared" si="8"/>
        <v>2136</v>
      </c>
      <c r="F34" s="11">
        <f t="shared" si="8"/>
        <v>741</v>
      </c>
      <c r="G34" s="11">
        <f t="shared" si="8"/>
        <v>2355</v>
      </c>
      <c r="H34" s="11">
        <f t="shared" si="8"/>
        <v>1579</v>
      </c>
      <c r="I34" s="11">
        <f t="shared" si="8"/>
        <v>374</v>
      </c>
      <c r="J34" s="54"/>
      <c r="K34" s="12"/>
      <c r="L34" s="54"/>
      <c r="M34" s="12"/>
      <c r="N34" s="54"/>
      <c r="O34" s="74">
        <f t="shared" si="0"/>
        <v>8503</v>
      </c>
    </row>
    <row r="35" spans="1:15" ht="21" customHeight="1">
      <c r="A35" s="108"/>
      <c r="B35" s="97" t="s">
        <v>44</v>
      </c>
      <c r="C35" s="10" t="s">
        <v>41</v>
      </c>
      <c r="D35" s="11">
        <v>1993</v>
      </c>
      <c r="E35" s="12">
        <v>3681</v>
      </c>
      <c r="F35" s="12">
        <v>1117</v>
      </c>
      <c r="G35" s="12">
        <v>3891</v>
      </c>
      <c r="H35" s="12">
        <v>3014</v>
      </c>
      <c r="I35" s="12">
        <v>589</v>
      </c>
      <c r="J35" s="32"/>
      <c r="K35" s="12"/>
      <c r="L35" s="54"/>
      <c r="M35" s="12"/>
      <c r="N35" s="54"/>
      <c r="O35" s="74">
        <f t="shared" si="0"/>
        <v>14285</v>
      </c>
    </row>
    <row r="36" spans="1:15" ht="21" customHeight="1">
      <c r="A36" s="108"/>
      <c r="B36" s="97"/>
      <c r="C36" s="10" t="s">
        <v>42</v>
      </c>
      <c r="D36" s="11">
        <v>14</v>
      </c>
      <c r="E36" s="12">
        <v>27</v>
      </c>
      <c r="F36" s="12">
        <v>9</v>
      </c>
      <c r="G36" s="12">
        <v>10</v>
      </c>
      <c r="H36" s="12">
        <v>9</v>
      </c>
      <c r="I36" s="12"/>
      <c r="J36" s="32"/>
      <c r="K36" s="12"/>
      <c r="L36" s="54"/>
      <c r="M36" s="12"/>
      <c r="N36" s="54"/>
      <c r="O36" s="74">
        <f t="shared" si="0"/>
        <v>69</v>
      </c>
    </row>
    <row r="37" spans="1:15" ht="21" customHeight="1">
      <c r="A37" s="108"/>
      <c r="B37" s="97"/>
      <c r="C37" s="10" t="s">
        <v>43</v>
      </c>
      <c r="D37" s="11">
        <f aca="true" t="shared" si="9" ref="D37:I37">SUM(D35:D36)</f>
        <v>2007</v>
      </c>
      <c r="E37" s="12">
        <f t="shared" si="9"/>
        <v>3708</v>
      </c>
      <c r="F37" s="12">
        <f t="shared" si="9"/>
        <v>1126</v>
      </c>
      <c r="G37" s="12">
        <f t="shared" si="9"/>
        <v>3901</v>
      </c>
      <c r="H37" s="12">
        <f t="shared" si="9"/>
        <v>3023</v>
      </c>
      <c r="I37" s="12">
        <f t="shared" si="9"/>
        <v>589</v>
      </c>
      <c r="J37" s="32"/>
      <c r="K37" s="12"/>
      <c r="L37" s="54"/>
      <c r="M37" s="12"/>
      <c r="N37" s="54"/>
      <c r="O37" s="74">
        <f t="shared" si="0"/>
        <v>14354</v>
      </c>
    </row>
    <row r="38" spans="1:15" ht="21" customHeight="1">
      <c r="A38" s="108"/>
      <c r="B38" s="97" t="s">
        <v>110</v>
      </c>
      <c r="C38" s="10" t="s">
        <v>41</v>
      </c>
      <c r="D38" s="11">
        <f aca="true" t="shared" si="10" ref="D38:I40">D32+D35</f>
        <v>3306</v>
      </c>
      <c r="E38" s="11">
        <f t="shared" si="10"/>
        <v>5814</v>
      </c>
      <c r="F38" s="11">
        <f t="shared" si="10"/>
        <v>1857</v>
      </c>
      <c r="G38" s="11">
        <f t="shared" si="10"/>
        <v>6242</v>
      </c>
      <c r="H38" s="11">
        <f t="shared" si="10"/>
        <v>4591</v>
      </c>
      <c r="I38" s="11">
        <f t="shared" si="10"/>
        <v>963</v>
      </c>
      <c r="J38" s="54"/>
      <c r="K38" s="12"/>
      <c r="L38" s="54"/>
      <c r="M38" s="12"/>
      <c r="N38" s="54"/>
      <c r="O38" s="74">
        <f t="shared" si="0"/>
        <v>22773</v>
      </c>
    </row>
    <row r="39" spans="1:15" ht="21" customHeight="1">
      <c r="A39" s="108"/>
      <c r="B39" s="97"/>
      <c r="C39" s="10" t="s">
        <v>42</v>
      </c>
      <c r="D39" s="11">
        <f t="shared" si="10"/>
        <v>19</v>
      </c>
      <c r="E39" s="11">
        <f t="shared" si="10"/>
        <v>30</v>
      </c>
      <c r="F39" s="11">
        <f t="shared" si="10"/>
        <v>10</v>
      </c>
      <c r="G39" s="11">
        <f t="shared" si="10"/>
        <v>14</v>
      </c>
      <c r="H39" s="11">
        <f t="shared" si="10"/>
        <v>11</v>
      </c>
      <c r="I39" s="11">
        <f t="shared" si="10"/>
        <v>0</v>
      </c>
      <c r="J39" s="54"/>
      <c r="K39" s="12"/>
      <c r="L39" s="54"/>
      <c r="M39" s="12"/>
      <c r="N39" s="54"/>
      <c r="O39" s="74">
        <f t="shared" si="0"/>
        <v>84</v>
      </c>
    </row>
    <row r="40" spans="1:15" ht="21" customHeight="1" thickBot="1">
      <c r="A40" s="109"/>
      <c r="B40" s="100"/>
      <c r="C40" s="13" t="s">
        <v>43</v>
      </c>
      <c r="D40" s="11">
        <f t="shared" si="10"/>
        <v>3325</v>
      </c>
      <c r="E40" s="11">
        <f t="shared" si="10"/>
        <v>5844</v>
      </c>
      <c r="F40" s="11">
        <f t="shared" si="10"/>
        <v>1867</v>
      </c>
      <c r="G40" s="11">
        <f t="shared" si="10"/>
        <v>6256</v>
      </c>
      <c r="H40" s="11">
        <f t="shared" si="10"/>
        <v>4602</v>
      </c>
      <c r="I40" s="11">
        <f t="shared" si="10"/>
        <v>963</v>
      </c>
      <c r="J40" s="54"/>
      <c r="K40" s="12"/>
      <c r="L40" s="54"/>
      <c r="M40" s="12"/>
      <c r="N40" s="54"/>
      <c r="O40" s="74">
        <f t="shared" si="0"/>
        <v>22857</v>
      </c>
    </row>
    <row r="41" spans="1:15" ht="21" customHeight="1">
      <c r="A41" s="125" t="s">
        <v>46</v>
      </c>
      <c r="B41" s="126"/>
      <c r="C41" s="7" t="s">
        <v>41</v>
      </c>
      <c r="D41" s="8">
        <v>144</v>
      </c>
      <c r="E41" s="9">
        <v>199</v>
      </c>
      <c r="F41" s="9">
        <v>81</v>
      </c>
      <c r="G41" s="9">
        <v>177</v>
      </c>
      <c r="H41" s="9">
        <v>125</v>
      </c>
      <c r="I41" s="9">
        <v>45</v>
      </c>
      <c r="J41" s="37"/>
      <c r="K41" s="9"/>
      <c r="L41" s="60"/>
      <c r="M41" s="9"/>
      <c r="N41" s="60"/>
      <c r="O41" s="79">
        <f t="shared" si="0"/>
        <v>771</v>
      </c>
    </row>
    <row r="42" spans="1:15" ht="21" customHeight="1">
      <c r="A42" s="127"/>
      <c r="B42" s="128"/>
      <c r="C42" s="10" t="s">
        <v>42</v>
      </c>
      <c r="D42" s="11">
        <v>60</v>
      </c>
      <c r="E42" s="12">
        <v>62</v>
      </c>
      <c r="F42" s="12">
        <v>62</v>
      </c>
      <c r="G42" s="12">
        <v>4</v>
      </c>
      <c r="H42" s="12">
        <v>36</v>
      </c>
      <c r="I42" s="12"/>
      <c r="J42" s="32"/>
      <c r="K42" s="12"/>
      <c r="L42" s="54"/>
      <c r="M42" s="12"/>
      <c r="N42" s="54"/>
      <c r="O42" s="74">
        <f t="shared" si="0"/>
        <v>224</v>
      </c>
    </row>
    <row r="43" spans="1:15" ht="21" customHeight="1" thickBot="1">
      <c r="A43" s="129"/>
      <c r="B43" s="130"/>
      <c r="C43" s="13" t="s">
        <v>43</v>
      </c>
      <c r="D43" s="14">
        <f aca="true" t="shared" si="11" ref="D43:I43">SUM(D41:D42)</f>
        <v>204</v>
      </c>
      <c r="E43" s="44">
        <f t="shared" si="11"/>
        <v>261</v>
      </c>
      <c r="F43" s="44">
        <f t="shared" si="11"/>
        <v>143</v>
      </c>
      <c r="G43" s="44">
        <f t="shared" si="11"/>
        <v>181</v>
      </c>
      <c r="H43" s="44">
        <f t="shared" si="11"/>
        <v>161</v>
      </c>
      <c r="I43" s="44">
        <f t="shared" si="11"/>
        <v>45</v>
      </c>
      <c r="J43" s="55"/>
      <c r="K43" s="44"/>
      <c r="L43" s="57"/>
      <c r="M43" s="44"/>
      <c r="N43" s="57"/>
      <c r="O43" s="74">
        <f t="shared" si="0"/>
        <v>995</v>
      </c>
    </row>
    <row r="44" spans="1:15" ht="21" customHeight="1">
      <c r="A44" s="125" t="s">
        <v>47</v>
      </c>
      <c r="B44" s="126"/>
      <c r="C44" s="7" t="s">
        <v>41</v>
      </c>
      <c r="D44" s="8">
        <v>49</v>
      </c>
      <c r="E44" s="9">
        <v>63</v>
      </c>
      <c r="F44" s="9">
        <v>53</v>
      </c>
      <c r="G44" s="9">
        <v>55</v>
      </c>
      <c r="H44" s="9">
        <v>68</v>
      </c>
      <c r="I44" s="9">
        <v>47</v>
      </c>
      <c r="J44" s="37"/>
      <c r="K44" s="9"/>
      <c r="L44" s="60"/>
      <c r="M44" s="9"/>
      <c r="N44" s="60"/>
      <c r="O44" s="73">
        <f t="shared" si="0"/>
        <v>335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32"/>
      <c r="K45" s="12"/>
      <c r="L45" s="54"/>
      <c r="M45" s="12"/>
      <c r="N45" s="54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 aca="true" t="shared" si="12" ref="D46:I46">SUM(D44:D45)</f>
        <v>49</v>
      </c>
      <c r="E46" s="14">
        <f t="shared" si="12"/>
        <v>63</v>
      </c>
      <c r="F46" s="14">
        <f t="shared" si="12"/>
        <v>53</v>
      </c>
      <c r="G46" s="14">
        <f t="shared" si="12"/>
        <v>55</v>
      </c>
      <c r="H46" s="14">
        <f t="shared" si="12"/>
        <v>68</v>
      </c>
      <c r="I46" s="14">
        <f t="shared" si="12"/>
        <v>47</v>
      </c>
      <c r="J46" s="57"/>
      <c r="K46" s="44"/>
      <c r="L46" s="57"/>
      <c r="M46" s="44"/>
      <c r="N46" s="57"/>
      <c r="O46" s="75">
        <f t="shared" si="0"/>
        <v>335</v>
      </c>
    </row>
    <row r="47" spans="1:15" ht="21" customHeight="1" thickBot="1">
      <c r="A47" s="138" t="s">
        <v>48</v>
      </c>
      <c r="B47" s="139"/>
      <c r="C47" s="140"/>
      <c r="D47" s="15">
        <f aca="true" t="shared" si="13" ref="D47:I47">SUM(D46+D43+D40+D31+D22)</f>
        <v>4387</v>
      </c>
      <c r="E47" s="16">
        <f t="shared" si="13"/>
        <v>7693</v>
      </c>
      <c r="F47" s="16">
        <f t="shared" si="13"/>
        <v>2634</v>
      </c>
      <c r="G47" s="16">
        <f t="shared" si="13"/>
        <v>7643</v>
      </c>
      <c r="H47" s="16">
        <f t="shared" si="13"/>
        <v>5762</v>
      </c>
      <c r="I47" s="16">
        <f t="shared" si="13"/>
        <v>1470</v>
      </c>
      <c r="J47" s="39"/>
      <c r="K47" s="16"/>
      <c r="L47" s="58"/>
      <c r="M47" s="16"/>
      <c r="N47" s="58"/>
      <c r="O47" s="76">
        <f t="shared" si="0"/>
        <v>29589</v>
      </c>
    </row>
    <row r="48" spans="1:15" ht="21" customHeight="1" thickBot="1">
      <c r="A48" s="138" t="s">
        <v>113</v>
      </c>
      <c r="B48" s="139"/>
      <c r="C48" s="140"/>
      <c r="D48" s="15">
        <v>101</v>
      </c>
      <c r="E48" s="16">
        <v>131</v>
      </c>
      <c r="F48" s="16">
        <v>29</v>
      </c>
      <c r="G48" s="16">
        <v>192</v>
      </c>
      <c r="H48" s="16">
        <v>88</v>
      </c>
      <c r="I48" s="16">
        <v>31</v>
      </c>
      <c r="J48" s="39"/>
      <c r="K48" s="16"/>
      <c r="L48" s="58"/>
      <c r="M48" s="16"/>
      <c r="N48" s="58"/>
      <c r="O48" s="75">
        <f t="shared" si="0"/>
        <v>572</v>
      </c>
    </row>
    <row r="49" spans="1:15" ht="21" customHeight="1" thickBot="1">
      <c r="A49" s="138" t="s">
        <v>49</v>
      </c>
      <c r="B49" s="139"/>
      <c r="C49" s="140"/>
      <c r="D49" s="15">
        <f aca="true" t="shared" si="14" ref="D49:I49">SUM(D47:D48)</f>
        <v>4488</v>
      </c>
      <c r="E49" s="16">
        <f t="shared" si="14"/>
        <v>7824</v>
      </c>
      <c r="F49" s="16">
        <f t="shared" si="14"/>
        <v>2663</v>
      </c>
      <c r="G49" s="16">
        <f t="shared" si="14"/>
        <v>7835</v>
      </c>
      <c r="H49" s="16">
        <f t="shared" si="14"/>
        <v>5850</v>
      </c>
      <c r="I49" s="16">
        <f t="shared" si="14"/>
        <v>1501</v>
      </c>
      <c r="J49" s="39"/>
      <c r="K49" s="16"/>
      <c r="L49" s="58"/>
      <c r="M49" s="16"/>
      <c r="N49" s="58"/>
      <c r="O49" s="76">
        <f t="shared" si="0"/>
        <v>30161</v>
      </c>
    </row>
    <row r="50" spans="1:15" ht="21" customHeight="1">
      <c r="A50" s="141" t="s">
        <v>114</v>
      </c>
      <c r="B50" s="131" t="s">
        <v>50</v>
      </c>
      <c r="C50" s="17" t="s">
        <v>51</v>
      </c>
      <c r="D50" s="18">
        <v>2433</v>
      </c>
      <c r="E50" s="19">
        <v>4178</v>
      </c>
      <c r="F50" s="19">
        <v>1387</v>
      </c>
      <c r="G50" s="19">
        <v>4309</v>
      </c>
      <c r="H50" s="19">
        <v>3484</v>
      </c>
      <c r="I50" s="19">
        <v>614</v>
      </c>
      <c r="J50" s="35"/>
      <c r="K50" s="19"/>
      <c r="L50" s="61"/>
      <c r="M50" s="19"/>
      <c r="N50" s="61"/>
      <c r="O50" s="89">
        <f t="shared" si="0"/>
        <v>16405</v>
      </c>
    </row>
    <row r="51" spans="1:15" ht="21" customHeight="1">
      <c r="A51" s="98"/>
      <c r="B51" s="128"/>
      <c r="C51" s="10" t="s">
        <v>52</v>
      </c>
      <c r="D51" s="11">
        <v>2303</v>
      </c>
      <c r="E51" s="12">
        <v>3171</v>
      </c>
      <c r="F51" s="12">
        <v>1608</v>
      </c>
      <c r="G51" s="12">
        <v>3561</v>
      </c>
      <c r="H51" s="12">
        <v>1275</v>
      </c>
      <c r="I51" s="12">
        <v>891</v>
      </c>
      <c r="J51" s="32"/>
      <c r="K51" s="12"/>
      <c r="L51" s="54"/>
      <c r="M51" s="12"/>
      <c r="N51" s="54"/>
      <c r="O51" s="89">
        <f t="shared" si="0"/>
        <v>12809</v>
      </c>
    </row>
    <row r="52" spans="1:15" ht="21" customHeight="1">
      <c r="A52" s="98"/>
      <c r="B52" s="128"/>
      <c r="C52" s="10" t="s">
        <v>43</v>
      </c>
      <c r="D52" s="11">
        <f aca="true" t="shared" si="15" ref="D52:I52">SUM(D50:D51)</f>
        <v>4736</v>
      </c>
      <c r="E52" s="11">
        <f t="shared" si="15"/>
        <v>7349</v>
      </c>
      <c r="F52" s="11">
        <f t="shared" si="15"/>
        <v>2995</v>
      </c>
      <c r="G52" s="11">
        <f t="shared" si="15"/>
        <v>7870</v>
      </c>
      <c r="H52" s="11">
        <f t="shared" si="15"/>
        <v>4759</v>
      </c>
      <c r="I52" s="11">
        <f t="shared" si="15"/>
        <v>1505</v>
      </c>
      <c r="J52" s="54"/>
      <c r="K52" s="12"/>
      <c r="L52" s="54"/>
      <c r="M52" s="12"/>
      <c r="N52" s="54"/>
      <c r="O52" s="89">
        <f t="shared" si="0"/>
        <v>29214</v>
      </c>
    </row>
    <row r="53" spans="1:15" ht="21" customHeight="1">
      <c r="A53" s="98"/>
      <c r="B53" s="134" t="s">
        <v>115</v>
      </c>
      <c r="C53" s="135"/>
      <c r="D53" s="11">
        <v>17</v>
      </c>
      <c r="E53" s="12">
        <v>24</v>
      </c>
      <c r="F53" s="12">
        <v>18</v>
      </c>
      <c r="G53" s="12">
        <v>38</v>
      </c>
      <c r="H53" s="12">
        <v>17</v>
      </c>
      <c r="I53" s="12">
        <v>6</v>
      </c>
      <c r="J53" s="32"/>
      <c r="K53" s="12"/>
      <c r="L53" s="54"/>
      <c r="M53" s="12"/>
      <c r="N53" s="54"/>
      <c r="O53" s="89">
        <f t="shared" si="0"/>
        <v>120</v>
      </c>
    </row>
    <row r="54" spans="1:15" ht="21" customHeight="1" thickBot="1">
      <c r="A54" s="142"/>
      <c r="B54" s="136" t="s">
        <v>116</v>
      </c>
      <c r="C54" s="137"/>
      <c r="D54" s="20">
        <v>127</v>
      </c>
      <c r="E54" s="21">
        <v>199</v>
      </c>
      <c r="F54" s="21">
        <v>65</v>
      </c>
      <c r="G54" s="21">
        <v>219</v>
      </c>
      <c r="H54" s="21">
        <v>132</v>
      </c>
      <c r="I54" s="21">
        <v>55</v>
      </c>
      <c r="J54" s="40"/>
      <c r="K54" s="21"/>
      <c r="L54" s="59"/>
      <c r="M54" s="21"/>
      <c r="N54" s="59"/>
      <c r="O54" s="75">
        <f t="shared" si="0"/>
        <v>797</v>
      </c>
    </row>
    <row r="55" spans="1:15" ht="21" customHeight="1" thickBot="1">
      <c r="A55" s="143" t="s">
        <v>54</v>
      </c>
      <c r="B55" s="144"/>
      <c r="C55" s="145"/>
      <c r="D55" s="15">
        <f aca="true" t="shared" si="16" ref="D55:I55">SUM(D52:D54)</f>
        <v>4880</v>
      </c>
      <c r="E55" s="15">
        <f t="shared" si="16"/>
        <v>7572</v>
      </c>
      <c r="F55" s="16">
        <f t="shared" si="16"/>
        <v>3078</v>
      </c>
      <c r="G55" s="16">
        <f t="shared" si="16"/>
        <v>8127</v>
      </c>
      <c r="H55" s="16">
        <f t="shared" si="16"/>
        <v>4908</v>
      </c>
      <c r="I55" s="16">
        <f t="shared" si="16"/>
        <v>1566</v>
      </c>
      <c r="J55" s="39"/>
      <c r="K55" s="16"/>
      <c r="L55" s="58"/>
      <c r="M55" s="16"/>
      <c r="N55" s="58"/>
      <c r="O55" s="76">
        <f t="shared" si="0"/>
        <v>30131</v>
      </c>
    </row>
    <row r="56" spans="1:15" ht="23.25" customHeight="1" thickBot="1">
      <c r="A56" s="146" t="s">
        <v>35</v>
      </c>
      <c r="B56" s="147"/>
      <c r="C56" s="148"/>
      <c r="D56" s="77">
        <f>SUM(D49+D55:D55)</f>
        <v>9368</v>
      </c>
      <c r="E56" s="78">
        <f>SUM(E49+E55)</f>
        <v>15396</v>
      </c>
      <c r="F56" s="78">
        <f>SUM(F49+F55)</f>
        <v>5741</v>
      </c>
      <c r="G56" s="78">
        <f>SUM(G49+G55)</f>
        <v>15962</v>
      </c>
      <c r="H56" s="78">
        <f>SUM(H55+H49)</f>
        <v>10758</v>
      </c>
      <c r="I56" s="78">
        <f>SUM(I49+I55:I55)</f>
        <v>3067</v>
      </c>
      <c r="J56" s="82"/>
      <c r="K56" s="78"/>
      <c r="L56" s="95"/>
      <c r="M56" s="78"/>
      <c r="N56" s="95"/>
      <c r="O56" s="76">
        <f t="shared" si="0"/>
        <v>60292</v>
      </c>
    </row>
    <row r="59" spans="1:15" ht="13.5">
      <c r="A59" s="132" t="s">
        <v>186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9:O60"/>
    <mergeCell ref="B11:B13"/>
    <mergeCell ref="B14:B16"/>
    <mergeCell ref="B17:B19"/>
    <mergeCell ref="B20:B22"/>
    <mergeCell ref="B35:B37"/>
    <mergeCell ref="B38:B40"/>
    <mergeCell ref="A23:A31"/>
    <mergeCell ref="A32:A40"/>
    <mergeCell ref="B23:B25"/>
    <mergeCell ref="B54:C54"/>
    <mergeCell ref="A44:B46"/>
    <mergeCell ref="A47:C47"/>
    <mergeCell ref="A48:C48"/>
    <mergeCell ref="B26:B28"/>
    <mergeCell ref="B29:B31"/>
    <mergeCell ref="B32:B34"/>
    <mergeCell ref="B53:C53"/>
    <mergeCell ref="H7:H10"/>
    <mergeCell ref="D7:D10"/>
    <mergeCell ref="L7:L10"/>
    <mergeCell ref="A7:C7"/>
    <mergeCell ref="A8:A10"/>
    <mergeCell ref="B8:B10"/>
    <mergeCell ref="C8:C10"/>
    <mergeCell ref="A56:C56"/>
    <mergeCell ref="E7:E10"/>
    <mergeCell ref="F7:F10"/>
    <mergeCell ref="G7:G10"/>
    <mergeCell ref="A55:C55"/>
    <mergeCell ref="A11:A22"/>
    <mergeCell ref="A41:B43"/>
    <mergeCell ref="B50:B52"/>
    <mergeCell ref="A50:A54"/>
    <mergeCell ref="A49:C49"/>
    <mergeCell ref="M7:M10"/>
    <mergeCell ref="I7:I10"/>
    <mergeCell ref="N7:N10"/>
    <mergeCell ref="O7:O10"/>
    <mergeCell ref="J7:J10"/>
    <mergeCell ref="K7:K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4" t="s">
        <v>99</v>
      </c>
      <c r="B7" s="105"/>
      <c r="C7" s="106"/>
      <c r="D7" s="156" t="s">
        <v>100</v>
      </c>
      <c r="E7" s="159" t="s">
        <v>101</v>
      </c>
      <c r="F7" s="117" t="s">
        <v>102</v>
      </c>
      <c r="G7" s="117" t="s">
        <v>103</v>
      </c>
      <c r="H7" s="117" t="s">
        <v>104</v>
      </c>
      <c r="I7" s="117" t="s">
        <v>105</v>
      </c>
      <c r="J7" s="117" t="s">
        <v>106</v>
      </c>
      <c r="K7" s="117" t="s">
        <v>107</v>
      </c>
      <c r="L7" s="117"/>
      <c r="M7" s="117"/>
      <c r="N7" s="117"/>
      <c r="O7" s="161" t="s">
        <v>108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52"/>
      <c r="G8" s="152"/>
      <c r="H8" s="152"/>
      <c r="I8" s="152"/>
      <c r="J8" s="152"/>
      <c r="K8" s="152"/>
      <c r="L8" s="154"/>
      <c r="M8" s="154"/>
      <c r="N8" s="152"/>
      <c r="O8" s="162"/>
    </row>
    <row r="9" spans="1:15" ht="13.5">
      <c r="A9" s="98"/>
      <c r="B9" s="97"/>
      <c r="C9" s="120"/>
      <c r="D9" s="157"/>
      <c r="E9" s="160"/>
      <c r="F9" s="152"/>
      <c r="G9" s="152"/>
      <c r="H9" s="152"/>
      <c r="I9" s="152"/>
      <c r="J9" s="152"/>
      <c r="K9" s="152"/>
      <c r="L9" s="154"/>
      <c r="M9" s="154"/>
      <c r="N9" s="152"/>
      <c r="O9" s="162"/>
    </row>
    <row r="10" spans="1:15" ht="18.75" customHeight="1" thickBot="1">
      <c r="A10" s="99"/>
      <c r="B10" s="100"/>
      <c r="C10" s="121"/>
      <c r="D10" s="158"/>
      <c r="E10" s="160"/>
      <c r="F10" s="153"/>
      <c r="G10" s="153"/>
      <c r="H10" s="153"/>
      <c r="I10" s="153"/>
      <c r="J10" s="153"/>
      <c r="K10" s="153"/>
      <c r="L10" s="155"/>
      <c r="M10" s="155"/>
      <c r="N10" s="153"/>
      <c r="O10" s="163"/>
    </row>
    <row r="11" spans="1:15" ht="21" customHeight="1">
      <c r="A11" s="107" t="s">
        <v>109</v>
      </c>
      <c r="B11" s="96" t="s">
        <v>40</v>
      </c>
      <c r="C11" s="7" t="s">
        <v>41</v>
      </c>
      <c r="D11" s="26">
        <f>'東津軽郡'!O11</f>
        <v>515</v>
      </c>
      <c r="E11" s="28">
        <f>'西津軽郡'!O11</f>
        <v>454</v>
      </c>
      <c r="F11" s="28">
        <f>'中津軽郡'!O11</f>
        <v>42</v>
      </c>
      <c r="G11" s="28">
        <f>'南津軽郡'!O11</f>
        <v>502</v>
      </c>
      <c r="H11" s="29">
        <f>'北津軽郡'!O11</f>
        <v>864</v>
      </c>
      <c r="I11" s="28">
        <f>'上北郡'!O11</f>
        <v>3000</v>
      </c>
      <c r="J11" s="28">
        <f>'下北郡'!O11</f>
        <v>412</v>
      </c>
      <c r="K11" s="28">
        <f>'三戸郡'!O11</f>
        <v>1542</v>
      </c>
      <c r="L11" s="28"/>
      <c r="M11" s="28"/>
      <c r="N11" s="30"/>
      <c r="O11" s="79">
        <f>SUM(D11:N11)</f>
        <v>7331</v>
      </c>
    </row>
    <row r="12" spans="1:15" ht="21" customHeight="1">
      <c r="A12" s="108"/>
      <c r="B12" s="97"/>
      <c r="C12" s="10" t="s">
        <v>42</v>
      </c>
      <c r="D12" s="31">
        <f>'東津軽郡'!O12</f>
        <v>45</v>
      </c>
      <c r="E12" s="12">
        <f>'西津軽郡'!O12</f>
        <v>58</v>
      </c>
      <c r="F12" s="12">
        <f>'中津軽郡'!O12</f>
        <v>2</v>
      </c>
      <c r="G12" s="12">
        <f>'南津軽郡'!O12</f>
        <v>166</v>
      </c>
      <c r="H12" s="32">
        <f>'北津軽郡'!O12</f>
        <v>201</v>
      </c>
      <c r="I12" s="12">
        <f>'上北郡'!O12</f>
        <v>595</v>
      </c>
      <c r="J12" s="12">
        <f>'下北郡'!O12</f>
        <v>83</v>
      </c>
      <c r="K12" s="12">
        <f>'三戸郡'!O12</f>
        <v>571</v>
      </c>
      <c r="L12" s="12"/>
      <c r="M12" s="12"/>
      <c r="N12" s="33"/>
      <c r="O12" s="74">
        <f>SUM(D12:N12)</f>
        <v>1721</v>
      </c>
    </row>
    <row r="13" spans="1:15" ht="21" customHeight="1">
      <c r="A13" s="108"/>
      <c r="B13" s="97"/>
      <c r="C13" s="10" t="s">
        <v>43</v>
      </c>
      <c r="D13" s="31">
        <f>'東津軽郡'!O13</f>
        <v>560</v>
      </c>
      <c r="E13" s="12">
        <f>'西津軽郡'!O13</f>
        <v>512</v>
      </c>
      <c r="F13" s="12">
        <f>'中津軽郡'!O13</f>
        <v>44</v>
      </c>
      <c r="G13" s="12">
        <f>'南津軽郡'!O13</f>
        <v>668</v>
      </c>
      <c r="H13" s="32">
        <f>'北津軽郡'!O13</f>
        <v>1065</v>
      </c>
      <c r="I13" s="12">
        <f>'上北郡'!O13</f>
        <v>3595</v>
      </c>
      <c r="J13" s="12">
        <f>'下北郡'!O13</f>
        <v>495</v>
      </c>
      <c r="K13" s="12">
        <f>'三戸郡'!O13</f>
        <v>2113</v>
      </c>
      <c r="L13" s="12"/>
      <c r="M13" s="12"/>
      <c r="N13" s="33"/>
      <c r="O13" s="74">
        <f>SUM(D13:K13)</f>
        <v>9052</v>
      </c>
    </row>
    <row r="14" spans="1:15" ht="21" customHeight="1">
      <c r="A14" s="108"/>
      <c r="B14" s="97" t="s">
        <v>44</v>
      </c>
      <c r="C14" s="10" t="s">
        <v>41</v>
      </c>
      <c r="D14" s="31">
        <f>'東津軽郡'!O14</f>
        <v>1098</v>
      </c>
      <c r="E14" s="12">
        <f>'西津軽郡'!O14</f>
        <v>674</v>
      </c>
      <c r="F14" s="12">
        <f>'中津軽郡'!O14</f>
        <v>114</v>
      </c>
      <c r="G14" s="12">
        <f>'南津軽郡'!O14</f>
        <v>1355</v>
      </c>
      <c r="H14" s="32">
        <f>'北津軽郡'!O14</f>
        <v>1647</v>
      </c>
      <c r="I14" s="12">
        <f>'上北郡'!O14</f>
        <v>4860</v>
      </c>
      <c r="J14" s="12">
        <f>'下北郡'!O14</f>
        <v>635</v>
      </c>
      <c r="K14" s="12">
        <f>'三戸郡'!O14</f>
        <v>2990</v>
      </c>
      <c r="L14" s="12"/>
      <c r="M14" s="12"/>
      <c r="N14" s="33"/>
      <c r="O14" s="74">
        <f>SUM(D14:N14)</f>
        <v>13373</v>
      </c>
    </row>
    <row r="15" spans="1:15" ht="21" customHeight="1">
      <c r="A15" s="108"/>
      <c r="B15" s="97"/>
      <c r="C15" s="10" t="s">
        <v>42</v>
      </c>
      <c r="D15" s="31">
        <f>'東津軽郡'!O15</f>
        <v>6</v>
      </c>
      <c r="E15" s="12">
        <f>'西津軽郡'!O15</f>
        <v>9</v>
      </c>
      <c r="F15" s="12">
        <f>'中津軽郡'!O15</f>
        <v>3</v>
      </c>
      <c r="G15" s="12">
        <f>'南津軽郡'!O15</f>
        <v>22</v>
      </c>
      <c r="H15" s="32">
        <f>'北津軽郡'!O15</f>
        <v>21</v>
      </c>
      <c r="I15" s="12">
        <f>'上北郡'!O15</f>
        <v>54</v>
      </c>
      <c r="J15" s="12">
        <f>'下北郡'!O15</f>
        <v>11</v>
      </c>
      <c r="K15" s="12">
        <f>'三戸郡'!O15</f>
        <v>49</v>
      </c>
      <c r="L15" s="12"/>
      <c r="M15" s="12"/>
      <c r="N15" s="33"/>
      <c r="O15" s="74">
        <f>SUM(D15:N15)</f>
        <v>175</v>
      </c>
    </row>
    <row r="16" spans="1:15" ht="21" customHeight="1">
      <c r="A16" s="108"/>
      <c r="B16" s="97"/>
      <c r="C16" s="10" t="s">
        <v>43</v>
      </c>
      <c r="D16" s="31">
        <f>'東津軽郡'!O16</f>
        <v>1104</v>
      </c>
      <c r="E16" s="12">
        <f>'西津軽郡'!O16</f>
        <v>683</v>
      </c>
      <c r="F16" s="12">
        <f>'中津軽郡'!O16</f>
        <v>117</v>
      </c>
      <c r="G16" s="12">
        <f>'南津軽郡'!O16</f>
        <v>1377</v>
      </c>
      <c r="H16" s="32">
        <f>'北津軽郡'!O16</f>
        <v>1668</v>
      </c>
      <c r="I16" s="12">
        <f>'上北郡'!O16</f>
        <v>4914</v>
      </c>
      <c r="J16" s="12">
        <f>'下北郡'!O16</f>
        <v>646</v>
      </c>
      <c r="K16" s="12">
        <f>'三戸郡'!O16</f>
        <v>3039</v>
      </c>
      <c r="L16" s="12"/>
      <c r="M16" s="12"/>
      <c r="N16" s="33"/>
      <c r="O16" s="74">
        <f>SUM(O14:O15)</f>
        <v>13548</v>
      </c>
    </row>
    <row r="17" spans="1:15" ht="21" customHeight="1">
      <c r="A17" s="108"/>
      <c r="B17" s="97" t="s">
        <v>45</v>
      </c>
      <c r="C17" s="10" t="s">
        <v>41</v>
      </c>
      <c r="D17" s="31">
        <f>'東津軽郡'!O17</f>
        <v>6</v>
      </c>
      <c r="E17" s="12">
        <f>'西津軽郡'!O17</f>
        <v>2</v>
      </c>
      <c r="F17" s="12">
        <f>'中津軽郡'!O17</f>
        <v>0</v>
      </c>
      <c r="G17" s="12">
        <f>'南津軽郡'!O17</f>
        <v>0</v>
      </c>
      <c r="H17" s="32">
        <f>'北津軽郡'!O17</f>
        <v>2</v>
      </c>
      <c r="I17" s="12">
        <f>'上北郡'!O17</f>
        <v>17</v>
      </c>
      <c r="J17" s="12">
        <f>'下北郡'!O17</f>
        <v>2</v>
      </c>
      <c r="K17" s="12">
        <f>'三戸郡'!O17</f>
        <v>5</v>
      </c>
      <c r="L17" s="12"/>
      <c r="M17" s="12"/>
      <c r="N17" s="33"/>
      <c r="O17" s="74">
        <f>SUM(D17:N17)</f>
        <v>34</v>
      </c>
    </row>
    <row r="18" spans="1:15" ht="21" customHeight="1">
      <c r="A18" s="108"/>
      <c r="B18" s="97"/>
      <c r="C18" s="10" t="s">
        <v>42</v>
      </c>
      <c r="D18" s="31">
        <f>'東津軽郡'!O18</f>
        <v>0</v>
      </c>
      <c r="E18" s="12">
        <f>'西津軽郡'!O18</f>
        <v>1</v>
      </c>
      <c r="F18" s="12">
        <f>'中津軽郡'!O18</f>
        <v>0</v>
      </c>
      <c r="G18" s="12">
        <f>'南津軽郡'!O18</f>
        <v>12</v>
      </c>
      <c r="H18" s="32">
        <f>'北津軽郡'!O18</f>
        <v>4</v>
      </c>
      <c r="I18" s="12">
        <f>'上北郡'!O18</f>
        <v>31</v>
      </c>
      <c r="J18" s="12">
        <f>'下北郡'!O18</f>
        <v>6</v>
      </c>
      <c r="K18" s="12">
        <f>'三戸郡'!O18</f>
        <v>37</v>
      </c>
      <c r="L18" s="12"/>
      <c r="M18" s="12"/>
      <c r="N18" s="33"/>
      <c r="O18" s="74">
        <f>SUM(D18:N18)</f>
        <v>91</v>
      </c>
    </row>
    <row r="19" spans="1:15" ht="21" customHeight="1">
      <c r="A19" s="108"/>
      <c r="B19" s="97"/>
      <c r="C19" s="10" t="s">
        <v>43</v>
      </c>
      <c r="D19" s="31">
        <f>'東津軽郡'!O19</f>
        <v>6</v>
      </c>
      <c r="E19" s="12">
        <f>'西津軽郡'!O19</f>
        <v>3</v>
      </c>
      <c r="F19" s="12">
        <f>'中津軽郡'!O19</f>
        <v>0</v>
      </c>
      <c r="G19" s="12">
        <f>'南津軽郡'!O19</f>
        <v>12</v>
      </c>
      <c r="H19" s="32">
        <f>'北津軽郡'!O19</f>
        <v>6</v>
      </c>
      <c r="I19" s="12">
        <f>'上北郡'!O19</f>
        <v>48</v>
      </c>
      <c r="J19" s="12">
        <f>'下北郡'!O19</f>
        <v>8</v>
      </c>
      <c r="K19" s="12">
        <f>'三戸郡'!O19</f>
        <v>42</v>
      </c>
      <c r="L19" s="12"/>
      <c r="M19" s="12"/>
      <c r="N19" s="33"/>
      <c r="O19" s="74">
        <f>SUM(O17:O18)</f>
        <v>125</v>
      </c>
    </row>
    <row r="20" spans="1:15" ht="21" customHeight="1">
      <c r="A20" s="108"/>
      <c r="B20" s="97" t="s">
        <v>110</v>
      </c>
      <c r="C20" s="10" t="s">
        <v>41</v>
      </c>
      <c r="D20" s="31">
        <f>'東津軽郡'!O20</f>
        <v>1619</v>
      </c>
      <c r="E20" s="12">
        <f>'西津軽郡'!O20</f>
        <v>1130</v>
      </c>
      <c r="F20" s="12">
        <f>'中津軽郡'!O20</f>
        <v>156</v>
      </c>
      <c r="G20" s="12">
        <f>'南津軽郡'!O20</f>
        <v>1857</v>
      </c>
      <c r="H20" s="32">
        <f>'北津軽郡'!O20</f>
        <v>2513</v>
      </c>
      <c r="I20" s="12">
        <f>'上北郡'!O20</f>
        <v>7877</v>
      </c>
      <c r="J20" s="12">
        <f>'下北郡'!O20</f>
        <v>1049</v>
      </c>
      <c r="K20" s="12">
        <f>'三戸郡'!O20</f>
        <v>4537</v>
      </c>
      <c r="L20" s="11"/>
      <c r="M20" s="11"/>
      <c r="N20" s="11"/>
      <c r="O20" s="74">
        <f>O11+O14+O17</f>
        <v>20738</v>
      </c>
    </row>
    <row r="21" spans="1:15" ht="21" customHeight="1">
      <c r="A21" s="108"/>
      <c r="B21" s="97"/>
      <c r="C21" s="10" t="s">
        <v>42</v>
      </c>
      <c r="D21" s="31">
        <f>'東津軽郡'!O21</f>
        <v>51</v>
      </c>
      <c r="E21" s="12">
        <f>'西津軽郡'!O21</f>
        <v>68</v>
      </c>
      <c r="F21" s="12">
        <f>'中津軽郡'!O21</f>
        <v>5</v>
      </c>
      <c r="G21" s="12">
        <f>'南津軽郡'!O21</f>
        <v>200</v>
      </c>
      <c r="H21" s="32">
        <f>'北津軽郡'!O21</f>
        <v>226</v>
      </c>
      <c r="I21" s="12">
        <f>'上北郡'!O21</f>
        <v>680</v>
      </c>
      <c r="J21" s="12">
        <f>'下北郡'!O21</f>
        <v>100</v>
      </c>
      <c r="K21" s="12">
        <f>'三戸郡'!O21</f>
        <v>657</v>
      </c>
      <c r="L21" s="11"/>
      <c r="M21" s="11"/>
      <c r="N21" s="11"/>
      <c r="O21" s="74">
        <f>O12+O15+O18</f>
        <v>1987</v>
      </c>
    </row>
    <row r="22" spans="1:15" ht="21" customHeight="1" thickBot="1">
      <c r="A22" s="109"/>
      <c r="B22" s="100"/>
      <c r="C22" s="13" t="s">
        <v>43</v>
      </c>
      <c r="D22" s="71">
        <f>'東津軽郡'!O22</f>
        <v>1670</v>
      </c>
      <c r="E22" s="19">
        <f>'西津軽郡'!O22</f>
        <v>1198</v>
      </c>
      <c r="F22" s="34">
        <f>'中津軽郡'!O22</f>
        <v>161</v>
      </c>
      <c r="G22" s="34">
        <f>'南津軽郡'!O22</f>
        <v>2057</v>
      </c>
      <c r="H22" s="72">
        <f>'北津軽郡'!O22</f>
        <v>2739</v>
      </c>
      <c r="I22" s="34">
        <f>'上北郡'!O22</f>
        <v>8557</v>
      </c>
      <c r="J22" s="34">
        <f>'下北郡'!O22</f>
        <v>1149</v>
      </c>
      <c r="K22" s="34">
        <f>'三戸郡'!O22</f>
        <v>5194</v>
      </c>
      <c r="L22" s="34"/>
      <c r="M22" s="34"/>
      <c r="N22" s="36"/>
      <c r="O22" s="80">
        <f>SUM(O20:O21)</f>
        <v>22725</v>
      </c>
    </row>
    <row r="23" spans="1:15" ht="21" customHeight="1">
      <c r="A23" s="107" t="s">
        <v>111</v>
      </c>
      <c r="B23" s="96" t="s">
        <v>40</v>
      </c>
      <c r="C23" s="7" t="s">
        <v>41</v>
      </c>
      <c r="D23" s="26">
        <f>'東津軽郡'!O23</f>
        <v>26</v>
      </c>
      <c r="E23" s="28">
        <f>'西津軽郡'!O23</f>
        <v>16</v>
      </c>
      <c r="F23" s="28">
        <f>'中津軽郡'!O23</f>
        <v>3</v>
      </c>
      <c r="G23" s="28">
        <f>'南津軽郡'!O23</f>
        <v>11</v>
      </c>
      <c r="H23" s="29">
        <f>'北津軽郡'!O23</f>
        <v>16</v>
      </c>
      <c r="I23" s="28">
        <f>'上北郡'!O23</f>
        <v>72</v>
      </c>
      <c r="J23" s="28">
        <f>'下北郡'!O23</f>
        <v>16</v>
      </c>
      <c r="K23" s="28">
        <f>'三戸郡'!O23</f>
        <v>25</v>
      </c>
      <c r="L23" s="28"/>
      <c r="M23" s="28"/>
      <c r="N23" s="30"/>
      <c r="O23" s="79">
        <f>SUM(D23:N23)</f>
        <v>185</v>
      </c>
    </row>
    <row r="24" spans="1:15" ht="21" customHeight="1">
      <c r="A24" s="108"/>
      <c r="B24" s="97"/>
      <c r="C24" s="10" t="s">
        <v>42</v>
      </c>
      <c r="D24" s="31">
        <f>'東津軽郡'!O24</f>
        <v>11</v>
      </c>
      <c r="E24" s="12">
        <f>'西津軽郡'!O24</f>
        <v>31</v>
      </c>
      <c r="F24" s="12">
        <f>'中津軽郡'!O24</f>
        <v>0</v>
      </c>
      <c r="G24" s="12">
        <f>'南津軽郡'!O24</f>
        <v>5</v>
      </c>
      <c r="H24" s="32">
        <f>'北津軽郡'!O24</f>
        <v>46</v>
      </c>
      <c r="I24" s="12">
        <f>'上北郡'!O24</f>
        <v>149</v>
      </c>
      <c r="J24" s="12">
        <f>'下北郡'!O24</f>
        <v>18</v>
      </c>
      <c r="K24" s="12">
        <f>'三戸郡'!O24</f>
        <v>56</v>
      </c>
      <c r="L24" s="12"/>
      <c r="M24" s="12"/>
      <c r="N24" s="33"/>
      <c r="O24" s="74">
        <f>SUM(D24:N24)</f>
        <v>316</v>
      </c>
    </row>
    <row r="25" spans="1:15" ht="21" customHeight="1">
      <c r="A25" s="108"/>
      <c r="B25" s="97"/>
      <c r="C25" s="10" t="s">
        <v>43</v>
      </c>
      <c r="D25" s="31">
        <f>'東津軽郡'!O25</f>
        <v>37</v>
      </c>
      <c r="E25" s="12">
        <f>'西津軽郡'!O25</f>
        <v>47</v>
      </c>
      <c r="F25" s="12">
        <f>'中津軽郡'!O25</f>
        <v>3</v>
      </c>
      <c r="G25" s="12">
        <f>'南津軽郡'!O25</f>
        <v>16</v>
      </c>
      <c r="H25" s="32">
        <f>'北津軽郡'!O25</f>
        <v>62</v>
      </c>
      <c r="I25" s="12">
        <f>'上北郡'!O25</f>
        <v>221</v>
      </c>
      <c r="J25" s="12">
        <f>'下北郡'!O25</f>
        <v>34</v>
      </c>
      <c r="K25" s="12">
        <f>'三戸郡'!O25</f>
        <v>81</v>
      </c>
      <c r="L25" s="12"/>
      <c r="M25" s="12"/>
      <c r="N25" s="33"/>
      <c r="O25" s="74">
        <f>SUM(O23:O24)</f>
        <v>501</v>
      </c>
    </row>
    <row r="26" spans="1:15" ht="21" customHeight="1">
      <c r="A26" s="108"/>
      <c r="B26" s="97" t="s">
        <v>44</v>
      </c>
      <c r="C26" s="10" t="s">
        <v>41</v>
      </c>
      <c r="D26" s="31">
        <f>'東津軽郡'!O26</f>
        <v>59</v>
      </c>
      <c r="E26" s="12">
        <f>'西津軽郡'!O26</f>
        <v>45</v>
      </c>
      <c r="F26" s="12">
        <f>'中津軽郡'!O26</f>
        <v>8</v>
      </c>
      <c r="G26" s="12">
        <f>'南津軽郡'!O26</f>
        <v>33</v>
      </c>
      <c r="H26" s="32">
        <f>'北津軽郡'!O26</f>
        <v>32</v>
      </c>
      <c r="I26" s="12">
        <f>'上北郡'!O26</f>
        <v>183</v>
      </c>
      <c r="J26" s="12">
        <f>'下北郡'!O26</f>
        <v>24</v>
      </c>
      <c r="K26" s="12">
        <f>'三戸郡'!O26</f>
        <v>101</v>
      </c>
      <c r="L26" s="12"/>
      <c r="M26" s="12"/>
      <c r="N26" s="33"/>
      <c r="O26" s="74">
        <f>SUM(D26:N26)</f>
        <v>485</v>
      </c>
    </row>
    <row r="27" spans="1:15" ht="21" customHeight="1">
      <c r="A27" s="108"/>
      <c r="B27" s="97"/>
      <c r="C27" s="10" t="s">
        <v>42</v>
      </c>
      <c r="D27" s="31">
        <f>'東津軽郡'!O27</f>
        <v>4</v>
      </c>
      <c r="E27" s="12">
        <f>'西津軽郡'!O27</f>
        <v>18</v>
      </c>
      <c r="F27" s="12">
        <f>'中津軽郡'!O27</f>
        <v>0</v>
      </c>
      <c r="G27" s="12">
        <f>'南津軽郡'!O27</f>
        <v>0</v>
      </c>
      <c r="H27" s="32">
        <f>'北津軽郡'!O27</f>
        <v>23</v>
      </c>
      <c r="I27" s="12">
        <f>'上北郡'!O27</f>
        <v>41</v>
      </c>
      <c r="J27" s="12">
        <f>'下北郡'!O27</f>
        <v>14</v>
      </c>
      <c r="K27" s="12">
        <f>'三戸郡'!O27</f>
        <v>26</v>
      </c>
      <c r="L27" s="12"/>
      <c r="M27" s="12"/>
      <c r="N27" s="33"/>
      <c r="O27" s="74">
        <f>SUM(D27:N27)</f>
        <v>126</v>
      </c>
    </row>
    <row r="28" spans="1:15" ht="21" customHeight="1">
      <c r="A28" s="108"/>
      <c r="B28" s="97"/>
      <c r="C28" s="10" t="s">
        <v>43</v>
      </c>
      <c r="D28" s="31">
        <f>'東津軽郡'!O28</f>
        <v>63</v>
      </c>
      <c r="E28" s="12">
        <f>'西津軽郡'!O28</f>
        <v>63</v>
      </c>
      <c r="F28" s="12">
        <f>'中津軽郡'!O28</f>
        <v>8</v>
      </c>
      <c r="G28" s="12">
        <f>'南津軽郡'!O28</f>
        <v>33</v>
      </c>
      <c r="H28" s="32">
        <f>'北津軽郡'!O28</f>
        <v>55</v>
      </c>
      <c r="I28" s="12">
        <f>'上北郡'!O28</f>
        <v>224</v>
      </c>
      <c r="J28" s="12">
        <f>'下北郡'!O28</f>
        <v>38</v>
      </c>
      <c r="K28" s="12">
        <f>'三戸郡'!O28</f>
        <v>127</v>
      </c>
      <c r="L28" s="12"/>
      <c r="M28" s="12"/>
      <c r="N28" s="33"/>
      <c r="O28" s="74">
        <f>SUM(O26:O27)</f>
        <v>611</v>
      </c>
    </row>
    <row r="29" spans="1:15" ht="21" customHeight="1">
      <c r="A29" s="108"/>
      <c r="B29" s="97" t="s">
        <v>110</v>
      </c>
      <c r="C29" s="10" t="s">
        <v>41</v>
      </c>
      <c r="D29" s="31">
        <f>'東津軽郡'!O29</f>
        <v>85</v>
      </c>
      <c r="E29" s="12">
        <f>'西津軽郡'!O29</f>
        <v>61</v>
      </c>
      <c r="F29" s="12">
        <f>'中津軽郡'!O29</f>
        <v>11</v>
      </c>
      <c r="G29" s="12">
        <f>'南津軽郡'!O29</f>
        <v>44</v>
      </c>
      <c r="H29" s="32">
        <f>'北津軽郡'!O29</f>
        <v>48</v>
      </c>
      <c r="I29" s="12">
        <f>'上北郡'!O29</f>
        <v>255</v>
      </c>
      <c r="J29" s="12">
        <f>'下北郡'!O29</f>
        <v>40</v>
      </c>
      <c r="K29" s="12">
        <f>'三戸郡'!O29</f>
        <v>126</v>
      </c>
      <c r="L29" s="11"/>
      <c r="M29" s="11"/>
      <c r="N29" s="11"/>
      <c r="O29" s="74">
        <f>O23+O26</f>
        <v>670</v>
      </c>
    </row>
    <row r="30" spans="1:15" ht="21" customHeight="1">
      <c r="A30" s="108"/>
      <c r="B30" s="97"/>
      <c r="C30" s="10" t="s">
        <v>42</v>
      </c>
      <c r="D30" s="31">
        <f>'東津軽郡'!O30</f>
        <v>15</v>
      </c>
      <c r="E30" s="12">
        <f>'西津軽郡'!O30</f>
        <v>49</v>
      </c>
      <c r="F30" s="12">
        <f>'中津軽郡'!O30</f>
        <v>0</v>
      </c>
      <c r="G30" s="12">
        <f>'南津軽郡'!O30</f>
        <v>5</v>
      </c>
      <c r="H30" s="32">
        <f>'北津軽郡'!O30</f>
        <v>69</v>
      </c>
      <c r="I30" s="12">
        <f>'上北郡'!O30</f>
        <v>190</v>
      </c>
      <c r="J30" s="12">
        <f>'下北郡'!O30</f>
        <v>32</v>
      </c>
      <c r="K30" s="12">
        <f>'三戸郡'!O30</f>
        <v>82</v>
      </c>
      <c r="L30" s="11"/>
      <c r="M30" s="11"/>
      <c r="N30" s="11"/>
      <c r="O30" s="74">
        <f>O24+O27</f>
        <v>442</v>
      </c>
    </row>
    <row r="31" spans="1:15" ht="21" customHeight="1" thickBot="1">
      <c r="A31" s="109"/>
      <c r="B31" s="100"/>
      <c r="C31" s="13" t="s">
        <v>43</v>
      </c>
      <c r="D31" s="71">
        <f>'東津軽郡'!O31</f>
        <v>100</v>
      </c>
      <c r="E31" s="19">
        <f>'西津軽郡'!O31</f>
        <v>110</v>
      </c>
      <c r="F31" s="34">
        <f>'中津軽郡'!O31</f>
        <v>11</v>
      </c>
      <c r="G31" s="34">
        <f>'南津軽郡'!O31</f>
        <v>49</v>
      </c>
      <c r="H31" s="72">
        <f>'北津軽郡'!O31</f>
        <v>117</v>
      </c>
      <c r="I31" s="34">
        <f>'上北郡'!O31</f>
        <v>445</v>
      </c>
      <c r="J31" s="34">
        <f>'下北郡'!O31</f>
        <v>72</v>
      </c>
      <c r="K31" s="34">
        <f>'三戸郡'!O31</f>
        <v>208</v>
      </c>
      <c r="L31" s="34"/>
      <c r="M31" s="34"/>
      <c r="N31" s="36"/>
      <c r="O31" s="80">
        <f>SUM(O29:O30)</f>
        <v>1112</v>
      </c>
    </row>
    <row r="32" spans="1:15" ht="21" customHeight="1">
      <c r="A32" s="107" t="s">
        <v>112</v>
      </c>
      <c r="B32" s="96" t="s">
        <v>40</v>
      </c>
      <c r="C32" s="7" t="s">
        <v>41</v>
      </c>
      <c r="D32" s="26">
        <f>'東津軽郡'!O32</f>
        <v>2607</v>
      </c>
      <c r="E32" s="28">
        <f>'西津軽郡'!O32</f>
        <v>2005</v>
      </c>
      <c r="F32" s="28">
        <f>'中津軽郡'!O32</f>
        <v>179</v>
      </c>
      <c r="G32" s="28">
        <f>'南津軽郡'!O32</f>
        <v>3486</v>
      </c>
      <c r="H32" s="29">
        <f>'北津軽郡'!O32</f>
        <v>4127</v>
      </c>
      <c r="I32" s="28">
        <f>'上北郡'!O32</f>
        <v>13469</v>
      </c>
      <c r="J32" s="28">
        <f>'下北郡'!O32</f>
        <v>2145</v>
      </c>
      <c r="K32" s="28">
        <f>'三戸郡'!O32</f>
        <v>8488</v>
      </c>
      <c r="L32" s="28"/>
      <c r="M32" s="28"/>
      <c r="N32" s="30"/>
      <c r="O32" s="79">
        <f>SUM(D32:N32)</f>
        <v>36506</v>
      </c>
    </row>
    <row r="33" spans="1:15" ht="21" customHeight="1">
      <c r="A33" s="108"/>
      <c r="B33" s="97"/>
      <c r="C33" s="10" t="s">
        <v>42</v>
      </c>
      <c r="D33" s="31">
        <f>'東津軽郡'!O33</f>
        <v>5</v>
      </c>
      <c r="E33" s="12">
        <f>'西津軽郡'!O33</f>
        <v>1</v>
      </c>
      <c r="F33" s="12">
        <f>'中津軽郡'!O33</f>
        <v>0</v>
      </c>
      <c r="G33" s="12">
        <f>'南津軽郡'!O33</f>
        <v>8</v>
      </c>
      <c r="H33" s="32">
        <f>'北津軽郡'!O33</f>
        <v>8</v>
      </c>
      <c r="I33" s="12">
        <f>'上北郡'!O33</f>
        <v>40</v>
      </c>
      <c r="J33" s="12">
        <f>'下北郡'!O33</f>
        <v>19</v>
      </c>
      <c r="K33" s="12">
        <f>'三戸郡'!O33</f>
        <v>15</v>
      </c>
      <c r="L33" s="12"/>
      <c r="M33" s="12"/>
      <c r="N33" s="33"/>
      <c r="O33" s="74">
        <f>SUM(D33:N33)</f>
        <v>96</v>
      </c>
    </row>
    <row r="34" spans="1:15" ht="21" customHeight="1">
      <c r="A34" s="108"/>
      <c r="B34" s="97"/>
      <c r="C34" s="10" t="s">
        <v>43</v>
      </c>
      <c r="D34" s="31">
        <f>'東津軽郡'!O34</f>
        <v>2612</v>
      </c>
      <c r="E34" s="12">
        <f>'西津軽郡'!O34</f>
        <v>2006</v>
      </c>
      <c r="F34" s="12">
        <f>'中津軽郡'!O34</f>
        <v>179</v>
      </c>
      <c r="G34" s="12">
        <f>'南津軽郡'!O34</f>
        <v>3494</v>
      </c>
      <c r="H34" s="32">
        <f>'北津軽郡'!O34</f>
        <v>4135</v>
      </c>
      <c r="I34" s="12">
        <f>'上北郡'!O34</f>
        <v>13509</v>
      </c>
      <c r="J34" s="12">
        <f>'下北郡'!O34</f>
        <v>2164</v>
      </c>
      <c r="K34" s="12">
        <f>'三戸郡'!O34</f>
        <v>8503</v>
      </c>
      <c r="L34" s="12"/>
      <c r="M34" s="12"/>
      <c r="N34" s="33"/>
      <c r="O34" s="74">
        <f>SUM(O32:O33)</f>
        <v>36602</v>
      </c>
    </row>
    <row r="35" spans="1:15" ht="21" customHeight="1">
      <c r="A35" s="108"/>
      <c r="B35" s="97" t="s">
        <v>44</v>
      </c>
      <c r="C35" s="10" t="s">
        <v>41</v>
      </c>
      <c r="D35" s="31">
        <f>'東津軽郡'!O35</f>
        <v>4115</v>
      </c>
      <c r="E35" s="12">
        <f>'西津軽郡'!O35</f>
        <v>3522</v>
      </c>
      <c r="F35" s="12">
        <f>'中津軽郡'!O35</f>
        <v>272</v>
      </c>
      <c r="G35" s="12">
        <f>'南津軽郡'!O35</f>
        <v>5981</v>
      </c>
      <c r="H35" s="32">
        <f>'北津軽郡'!O35</f>
        <v>6368</v>
      </c>
      <c r="I35" s="12">
        <f>'上北郡'!O35</f>
        <v>21322</v>
      </c>
      <c r="J35" s="12">
        <f>'下北郡'!O35</f>
        <v>3310</v>
      </c>
      <c r="K35" s="12">
        <f>'三戸郡'!O35</f>
        <v>14285</v>
      </c>
      <c r="L35" s="12"/>
      <c r="M35" s="12"/>
      <c r="N35" s="33"/>
      <c r="O35" s="74">
        <f>SUM(D35:N35)</f>
        <v>59175</v>
      </c>
    </row>
    <row r="36" spans="1:15" ht="21" customHeight="1">
      <c r="A36" s="108"/>
      <c r="B36" s="97"/>
      <c r="C36" s="10" t="s">
        <v>42</v>
      </c>
      <c r="D36" s="31">
        <f>'東津軽郡'!O36</f>
        <v>19</v>
      </c>
      <c r="E36" s="12">
        <f>'西津軽郡'!O36</f>
        <v>20</v>
      </c>
      <c r="F36" s="12">
        <f>'中津軽郡'!O36</f>
        <v>0</v>
      </c>
      <c r="G36" s="12">
        <f>'南津軽郡'!O36</f>
        <v>24</v>
      </c>
      <c r="H36" s="32">
        <f>'北津軽郡'!O36</f>
        <v>30</v>
      </c>
      <c r="I36" s="12">
        <f>'上北郡'!O36</f>
        <v>139</v>
      </c>
      <c r="J36" s="12">
        <f>'下北郡'!O36</f>
        <v>6</v>
      </c>
      <c r="K36" s="12">
        <f>'三戸郡'!O36</f>
        <v>69</v>
      </c>
      <c r="L36" s="12"/>
      <c r="M36" s="12"/>
      <c r="N36" s="33"/>
      <c r="O36" s="74">
        <f>SUM(D36:N36)</f>
        <v>307</v>
      </c>
    </row>
    <row r="37" spans="1:15" ht="21" customHeight="1">
      <c r="A37" s="108"/>
      <c r="B37" s="97"/>
      <c r="C37" s="10" t="s">
        <v>43</v>
      </c>
      <c r="D37" s="31">
        <f>'東津軽郡'!O37</f>
        <v>4134</v>
      </c>
      <c r="E37" s="12">
        <f>'西津軽郡'!O37</f>
        <v>3542</v>
      </c>
      <c r="F37" s="12">
        <f>'中津軽郡'!O37</f>
        <v>272</v>
      </c>
      <c r="G37" s="12">
        <f>'南津軽郡'!O37</f>
        <v>6005</v>
      </c>
      <c r="H37" s="32">
        <f>'北津軽郡'!O37</f>
        <v>6398</v>
      </c>
      <c r="I37" s="12">
        <f>'上北郡'!O37</f>
        <v>21461</v>
      </c>
      <c r="J37" s="12">
        <f>'下北郡'!O37</f>
        <v>3316</v>
      </c>
      <c r="K37" s="12">
        <f>'三戸郡'!O37</f>
        <v>14354</v>
      </c>
      <c r="L37" s="12"/>
      <c r="M37" s="12"/>
      <c r="N37" s="33"/>
      <c r="O37" s="74">
        <f>SUM(O35:O36)</f>
        <v>59482</v>
      </c>
    </row>
    <row r="38" spans="1:15" ht="21" customHeight="1">
      <c r="A38" s="108"/>
      <c r="B38" s="97" t="s">
        <v>110</v>
      </c>
      <c r="C38" s="10" t="s">
        <v>41</v>
      </c>
      <c r="D38" s="31">
        <f>'東津軽郡'!O38</f>
        <v>6722</v>
      </c>
      <c r="E38" s="12">
        <f>'西津軽郡'!O38</f>
        <v>5527</v>
      </c>
      <c r="F38" s="12">
        <f>'中津軽郡'!O38</f>
        <v>451</v>
      </c>
      <c r="G38" s="12">
        <f>'南津軽郡'!O38</f>
        <v>9467</v>
      </c>
      <c r="H38" s="32">
        <f>'北津軽郡'!O38</f>
        <v>10495</v>
      </c>
      <c r="I38" s="12">
        <f>'上北郡'!O38</f>
        <v>34791</v>
      </c>
      <c r="J38" s="12">
        <f>'下北郡'!O38</f>
        <v>5455</v>
      </c>
      <c r="K38" s="12">
        <f>'三戸郡'!O38</f>
        <v>22773</v>
      </c>
      <c r="L38" s="11"/>
      <c r="M38" s="11"/>
      <c r="N38" s="11"/>
      <c r="O38" s="74">
        <f>O32+O35</f>
        <v>95681</v>
      </c>
    </row>
    <row r="39" spans="1:15" ht="21" customHeight="1">
      <c r="A39" s="108"/>
      <c r="B39" s="97"/>
      <c r="C39" s="10" t="s">
        <v>42</v>
      </c>
      <c r="D39" s="31">
        <f>'東津軽郡'!O39</f>
        <v>24</v>
      </c>
      <c r="E39" s="12">
        <f>'西津軽郡'!O39</f>
        <v>21</v>
      </c>
      <c r="F39" s="12">
        <f>'中津軽郡'!O39</f>
        <v>0</v>
      </c>
      <c r="G39" s="12">
        <f>'南津軽郡'!O39</f>
        <v>32</v>
      </c>
      <c r="H39" s="32">
        <f>'北津軽郡'!O39</f>
        <v>38</v>
      </c>
      <c r="I39" s="12">
        <f>'上北郡'!O39</f>
        <v>179</v>
      </c>
      <c r="J39" s="12">
        <f>'下北郡'!O39</f>
        <v>25</v>
      </c>
      <c r="K39" s="12">
        <f>'三戸郡'!O39</f>
        <v>84</v>
      </c>
      <c r="L39" s="11"/>
      <c r="M39" s="11"/>
      <c r="N39" s="11"/>
      <c r="O39" s="74">
        <f>O33+O36</f>
        <v>403</v>
      </c>
    </row>
    <row r="40" spans="1:15" ht="21" customHeight="1" thickBot="1">
      <c r="A40" s="109"/>
      <c r="B40" s="100"/>
      <c r="C40" s="13" t="s">
        <v>43</v>
      </c>
      <c r="D40" s="71">
        <f>'東津軽郡'!O40</f>
        <v>6746</v>
      </c>
      <c r="E40" s="19">
        <f>'西津軽郡'!O40</f>
        <v>5548</v>
      </c>
      <c r="F40" s="34">
        <f>'中津軽郡'!O40</f>
        <v>451</v>
      </c>
      <c r="G40" s="34">
        <f>'南津軽郡'!O40</f>
        <v>9499</v>
      </c>
      <c r="H40" s="72">
        <f>'北津軽郡'!O40</f>
        <v>10533</v>
      </c>
      <c r="I40" s="34">
        <f>'上北郡'!O40</f>
        <v>34970</v>
      </c>
      <c r="J40" s="34">
        <f>'下北郡'!O40</f>
        <v>5480</v>
      </c>
      <c r="K40" s="34">
        <f>'三戸郡'!O40</f>
        <v>22857</v>
      </c>
      <c r="L40" s="34"/>
      <c r="M40" s="34"/>
      <c r="N40" s="36"/>
      <c r="O40" s="80">
        <f>SUM(O38:O39)</f>
        <v>96084</v>
      </c>
    </row>
    <row r="41" spans="1:15" ht="21" customHeight="1">
      <c r="A41" s="125" t="s">
        <v>46</v>
      </c>
      <c r="B41" s="126"/>
      <c r="C41" s="7" t="s">
        <v>41</v>
      </c>
      <c r="D41" s="26">
        <f>'東津軽郡'!O41</f>
        <v>348</v>
      </c>
      <c r="E41" s="28">
        <f>'西津軽郡'!O41</f>
        <v>303</v>
      </c>
      <c r="F41" s="28">
        <f>'中津軽郡'!O41</f>
        <v>26</v>
      </c>
      <c r="G41" s="28">
        <f>'南津軽郡'!O41</f>
        <v>358</v>
      </c>
      <c r="H41" s="29">
        <f>'北津軽郡'!O41</f>
        <v>436</v>
      </c>
      <c r="I41" s="28">
        <f>'上北郡'!O41</f>
        <v>1245</v>
      </c>
      <c r="J41" s="28">
        <f>'下北郡'!O41</f>
        <v>334</v>
      </c>
      <c r="K41" s="28">
        <f>'三戸郡'!O41</f>
        <v>771</v>
      </c>
      <c r="L41" s="28"/>
      <c r="M41" s="28"/>
      <c r="N41" s="30"/>
      <c r="O41" s="79">
        <f>SUM(D41:N41)</f>
        <v>3821</v>
      </c>
    </row>
    <row r="42" spans="1:15" ht="21" customHeight="1">
      <c r="A42" s="127"/>
      <c r="B42" s="128"/>
      <c r="C42" s="10" t="s">
        <v>42</v>
      </c>
      <c r="D42" s="31">
        <f>'東津軽郡'!O42</f>
        <v>23</v>
      </c>
      <c r="E42" s="12">
        <f>'西津軽郡'!O42</f>
        <v>59</v>
      </c>
      <c r="F42" s="12">
        <f>'中津軽郡'!O42</f>
        <v>0</v>
      </c>
      <c r="G42" s="12">
        <f>'南津軽郡'!O42</f>
        <v>54</v>
      </c>
      <c r="H42" s="32">
        <f>'北津軽郡'!O42</f>
        <v>91</v>
      </c>
      <c r="I42" s="12">
        <f>'上北郡'!O42</f>
        <v>311</v>
      </c>
      <c r="J42" s="12">
        <f>'下北郡'!O42</f>
        <v>14</v>
      </c>
      <c r="K42" s="12">
        <f>'三戸郡'!O42</f>
        <v>224</v>
      </c>
      <c r="L42" s="12"/>
      <c r="M42" s="12"/>
      <c r="N42" s="33"/>
      <c r="O42" s="74">
        <f>SUM(D42:N42)</f>
        <v>776</v>
      </c>
    </row>
    <row r="43" spans="1:15" ht="21" customHeight="1" thickBot="1">
      <c r="A43" s="129"/>
      <c r="B43" s="130"/>
      <c r="C43" s="13" t="s">
        <v>43</v>
      </c>
      <c r="D43" s="71">
        <f>'東津軽郡'!O43</f>
        <v>371</v>
      </c>
      <c r="E43" s="19">
        <f>'西津軽郡'!O43</f>
        <v>362</v>
      </c>
      <c r="F43" s="34">
        <f>'中津軽郡'!O43</f>
        <v>26</v>
      </c>
      <c r="G43" s="34">
        <f>'南津軽郡'!O43</f>
        <v>412</v>
      </c>
      <c r="H43" s="72">
        <f>'北津軽郡'!O43</f>
        <v>527</v>
      </c>
      <c r="I43" s="34">
        <f>'上北郡'!O43</f>
        <v>1556</v>
      </c>
      <c r="J43" s="34">
        <f>'下北郡'!O43</f>
        <v>348</v>
      </c>
      <c r="K43" s="34">
        <f>'三戸郡'!O43</f>
        <v>995</v>
      </c>
      <c r="L43" s="34"/>
      <c r="M43" s="34"/>
      <c r="N43" s="36"/>
      <c r="O43" s="80">
        <f>SUM(O41:O42)</f>
        <v>4597</v>
      </c>
    </row>
    <row r="44" spans="1:15" ht="21" customHeight="1">
      <c r="A44" s="125" t="s">
        <v>47</v>
      </c>
      <c r="B44" s="126"/>
      <c r="C44" s="7" t="s">
        <v>41</v>
      </c>
      <c r="D44" s="26">
        <f>'東津軽郡'!O44</f>
        <v>171</v>
      </c>
      <c r="E44" s="28">
        <f>'西津軽郡'!O44</f>
        <v>158</v>
      </c>
      <c r="F44" s="28">
        <f>'中津軽郡'!O44</f>
        <v>25</v>
      </c>
      <c r="G44" s="28">
        <f>'南津軽郡'!O44</f>
        <v>207</v>
      </c>
      <c r="H44" s="29">
        <f>'北津軽郡'!O44</f>
        <v>271</v>
      </c>
      <c r="I44" s="28">
        <f>'上北郡'!O44</f>
        <v>826</v>
      </c>
      <c r="J44" s="28">
        <f>'下北郡'!O44</f>
        <v>112</v>
      </c>
      <c r="K44" s="28">
        <f>'三戸郡'!O44</f>
        <v>335</v>
      </c>
      <c r="L44" s="28"/>
      <c r="M44" s="28"/>
      <c r="N44" s="30"/>
      <c r="O44" s="79">
        <f>SUM(D44:N44)</f>
        <v>2105</v>
      </c>
    </row>
    <row r="45" spans="1:15" ht="21" customHeight="1">
      <c r="A45" s="127"/>
      <c r="B45" s="128"/>
      <c r="C45" s="10" t="s">
        <v>42</v>
      </c>
      <c r="D45" s="31">
        <f>'東津軽郡'!O45</f>
        <v>0</v>
      </c>
      <c r="E45" s="12">
        <f>'西津軽郡'!O45</f>
        <v>0</v>
      </c>
      <c r="F45" s="12">
        <f>'中津軽郡'!O45</f>
        <v>0</v>
      </c>
      <c r="G45" s="12">
        <f>'南津軽郡'!O45</f>
        <v>0</v>
      </c>
      <c r="H45" s="32">
        <f>'北津軽郡'!O45</f>
        <v>0</v>
      </c>
      <c r="I45" s="12">
        <f>'上北郡'!O45</f>
        <v>4</v>
      </c>
      <c r="J45" s="12">
        <f>'下北郡'!O45</f>
        <v>0</v>
      </c>
      <c r="K45" s="12">
        <f>'三戸郡'!O45</f>
        <v>0</v>
      </c>
      <c r="L45" s="12"/>
      <c r="M45" s="12"/>
      <c r="N45" s="33"/>
      <c r="O45" s="74">
        <f>SUM(D45:N45)</f>
        <v>4</v>
      </c>
    </row>
    <row r="46" spans="1:15" ht="21" customHeight="1" thickBot="1">
      <c r="A46" s="129"/>
      <c r="B46" s="130"/>
      <c r="C46" s="13" t="s">
        <v>43</v>
      </c>
      <c r="D46" s="71">
        <f>'東津軽郡'!O46</f>
        <v>171</v>
      </c>
      <c r="E46" s="19">
        <f>'西津軽郡'!O46</f>
        <v>158</v>
      </c>
      <c r="F46" s="34">
        <f>'中津軽郡'!O46</f>
        <v>25</v>
      </c>
      <c r="G46" s="34">
        <f>'南津軽郡'!O46</f>
        <v>207</v>
      </c>
      <c r="H46" s="72">
        <f>'北津軽郡'!O46</f>
        <v>271</v>
      </c>
      <c r="I46" s="34">
        <f>'上北郡'!O46</f>
        <v>830</v>
      </c>
      <c r="J46" s="34">
        <f>'下北郡'!O46</f>
        <v>112</v>
      </c>
      <c r="K46" s="34">
        <f>'三戸郡'!O46</f>
        <v>335</v>
      </c>
      <c r="L46" s="34"/>
      <c r="M46" s="34"/>
      <c r="N46" s="36"/>
      <c r="O46" s="80">
        <f>SUM(O44:O45)</f>
        <v>2109</v>
      </c>
    </row>
    <row r="47" spans="1:15" ht="21" customHeight="1" thickBot="1">
      <c r="A47" s="138" t="s">
        <v>48</v>
      </c>
      <c r="B47" s="139"/>
      <c r="C47" s="140"/>
      <c r="D47" s="26">
        <f>'東津軽郡'!O47</f>
        <v>9058</v>
      </c>
      <c r="E47" s="9">
        <f>'西津軽郡'!O47</f>
        <v>7376</v>
      </c>
      <c r="F47" s="28">
        <f>'中津軽郡'!O47</f>
        <v>674</v>
      </c>
      <c r="G47" s="28">
        <f>'南津軽郡'!O47</f>
        <v>12224</v>
      </c>
      <c r="H47" s="29">
        <f>'北津軽郡'!O47</f>
        <v>14187</v>
      </c>
      <c r="I47" s="28">
        <f>'上北郡'!O47</f>
        <v>46358</v>
      </c>
      <c r="J47" s="28">
        <f>'下北郡'!O47</f>
        <v>7161</v>
      </c>
      <c r="K47" s="28">
        <f>'三戸郡'!O47</f>
        <v>29589</v>
      </c>
      <c r="L47" s="28"/>
      <c r="M47" s="28"/>
      <c r="N47" s="38"/>
      <c r="O47" s="76">
        <f>SUM(D47:N47)</f>
        <v>126627</v>
      </c>
    </row>
    <row r="48" spans="1:15" ht="21" customHeight="1" thickBot="1">
      <c r="A48" s="138" t="s">
        <v>113</v>
      </c>
      <c r="B48" s="139"/>
      <c r="C48" s="140"/>
      <c r="D48" s="26">
        <f>'東津軽郡'!O48</f>
        <v>119</v>
      </c>
      <c r="E48" s="9">
        <f>'西津軽郡'!O48</f>
        <v>64</v>
      </c>
      <c r="F48" s="28">
        <f>'中津軽郡'!O48</f>
        <v>6</v>
      </c>
      <c r="G48" s="28">
        <f>'南津軽郡'!O48</f>
        <v>256</v>
      </c>
      <c r="H48" s="29">
        <f>'北津軽郡'!O48</f>
        <v>331</v>
      </c>
      <c r="I48" s="28">
        <f>'上北郡'!O48</f>
        <v>887</v>
      </c>
      <c r="J48" s="28">
        <f>'下北郡'!O48</f>
        <v>88</v>
      </c>
      <c r="K48" s="28">
        <f>'三戸郡'!O48</f>
        <v>572</v>
      </c>
      <c r="L48" s="28"/>
      <c r="M48" s="28"/>
      <c r="N48" s="38"/>
      <c r="O48" s="76">
        <f>SUM(D48:N48)</f>
        <v>2323</v>
      </c>
    </row>
    <row r="49" spans="1:15" ht="21" customHeight="1" thickBot="1">
      <c r="A49" s="138" t="s">
        <v>49</v>
      </c>
      <c r="B49" s="139"/>
      <c r="C49" s="140"/>
      <c r="D49" s="26">
        <f>'東津軽郡'!O49</f>
        <v>9177</v>
      </c>
      <c r="E49" s="9">
        <f>'西津軽郡'!O49</f>
        <v>7440</v>
      </c>
      <c r="F49" s="28">
        <f>'中津軽郡'!O49</f>
        <v>680</v>
      </c>
      <c r="G49" s="28">
        <f>'南津軽郡'!O49</f>
        <v>12480</v>
      </c>
      <c r="H49" s="29">
        <f>'北津軽郡'!O49</f>
        <v>14518</v>
      </c>
      <c r="I49" s="28">
        <f>'上北郡'!O49</f>
        <v>47245</v>
      </c>
      <c r="J49" s="28">
        <f>'下北郡'!O49</f>
        <v>7249</v>
      </c>
      <c r="K49" s="28">
        <f>'三戸郡'!O49</f>
        <v>30161</v>
      </c>
      <c r="L49" s="28"/>
      <c r="M49" s="28"/>
      <c r="N49" s="38"/>
      <c r="O49" s="76">
        <f>SUM(D49:N49)</f>
        <v>128950</v>
      </c>
    </row>
    <row r="50" spans="1:15" ht="21" customHeight="1">
      <c r="A50" s="151" t="s">
        <v>114</v>
      </c>
      <c r="B50" s="126" t="s">
        <v>50</v>
      </c>
      <c r="C50" s="7" t="s">
        <v>51</v>
      </c>
      <c r="D50" s="26">
        <f>'東津軽郡'!O50</f>
        <v>4845</v>
      </c>
      <c r="E50" s="28">
        <f>'西津軽郡'!O50</f>
        <v>4255</v>
      </c>
      <c r="F50" s="28">
        <f>'中津軽郡'!O50</f>
        <v>336</v>
      </c>
      <c r="G50" s="28">
        <f>'南津軽郡'!O50</f>
        <v>8267</v>
      </c>
      <c r="H50" s="29">
        <f>'北津軽郡'!O50</f>
        <v>10192</v>
      </c>
      <c r="I50" s="28">
        <f>'上北郡'!O50</f>
        <v>20948</v>
      </c>
      <c r="J50" s="28">
        <f>'下北郡'!O50</f>
        <v>2920</v>
      </c>
      <c r="K50" s="28">
        <f>'三戸郡'!O50</f>
        <v>16405</v>
      </c>
      <c r="L50" s="28"/>
      <c r="M50" s="28"/>
      <c r="N50" s="30"/>
      <c r="O50" s="79">
        <f>SUM(D50:N50)</f>
        <v>68168</v>
      </c>
    </row>
    <row r="51" spans="1:15" ht="21" customHeight="1">
      <c r="A51" s="98"/>
      <c r="B51" s="128"/>
      <c r="C51" s="10" t="s">
        <v>52</v>
      </c>
      <c r="D51" s="31">
        <f>'東津軽郡'!O51</f>
        <v>3149</v>
      </c>
      <c r="E51" s="12">
        <f>'西津軽郡'!O51</f>
        <v>3496</v>
      </c>
      <c r="F51" s="12">
        <f>'中津軽郡'!O51</f>
        <v>307</v>
      </c>
      <c r="G51" s="12">
        <f>'南津軽郡'!O51</f>
        <v>4653</v>
      </c>
      <c r="H51" s="32">
        <f>'北津軽郡'!O51</f>
        <v>7283</v>
      </c>
      <c r="I51" s="12">
        <f>'上北郡'!O51</f>
        <v>12826</v>
      </c>
      <c r="J51" s="12">
        <f>'下北郡'!O51</f>
        <v>2409</v>
      </c>
      <c r="K51" s="12">
        <f>'三戸郡'!O51</f>
        <v>12809</v>
      </c>
      <c r="L51" s="12"/>
      <c r="M51" s="12"/>
      <c r="N51" s="33"/>
      <c r="O51" s="74">
        <f>SUM(D51:N51)</f>
        <v>46932</v>
      </c>
    </row>
    <row r="52" spans="1:15" ht="21" customHeight="1">
      <c r="A52" s="98"/>
      <c r="B52" s="128"/>
      <c r="C52" s="10" t="s">
        <v>43</v>
      </c>
      <c r="D52" s="31">
        <f>'東津軽郡'!O52</f>
        <v>7994</v>
      </c>
      <c r="E52" s="12">
        <f>'西津軽郡'!O52</f>
        <v>7751</v>
      </c>
      <c r="F52" s="12">
        <f>'中津軽郡'!O52</f>
        <v>643</v>
      </c>
      <c r="G52" s="12">
        <f>'南津軽郡'!O52</f>
        <v>12920</v>
      </c>
      <c r="H52" s="32">
        <f>'北津軽郡'!O52</f>
        <v>17475</v>
      </c>
      <c r="I52" s="12">
        <f>'上北郡'!O52</f>
        <v>33774</v>
      </c>
      <c r="J52" s="12">
        <f>'下北郡'!O52</f>
        <v>5329</v>
      </c>
      <c r="K52" s="12">
        <f>'三戸郡'!O52</f>
        <v>29214</v>
      </c>
      <c r="L52" s="12"/>
      <c r="M52" s="12"/>
      <c r="N52" s="33"/>
      <c r="O52" s="74">
        <f>SUM(O50:O51)</f>
        <v>115100</v>
      </c>
    </row>
    <row r="53" spans="1:15" ht="21" customHeight="1">
      <c r="A53" s="98"/>
      <c r="B53" s="134" t="s">
        <v>115</v>
      </c>
      <c r="C53" s="135"/>
      <c r="D53" s="31">
        <f>'東津軽郡'!O53</f>
        <v>46</v>
      </c>
      <c r="E53" s="12">
        <f>'西津軽郡'!O53</f>
        <v>70</v>
      </c>
      <c r="F53" s="12">
        <f>'中津軽郡'!O53</f>
        <v>5</v>
      </c>
      <c r="G53" s="12">
        <f>'南津軽郡'!O53</f>
        <v>49</v>
      </c>
      <c r="H53" s="32">
        <f>'北津軽郡'!O53</f>
        <v>78</v>
      </c>
      <c r="I53" s="12">
        <f>'上北郡'!O53</f>
        <v>168</v>
      </c>
      <c r="J53" s="12">
        <f>'下北郡'!O53</f>
        <v>22</v>
      </c>
      <c r="K53" s="12">
        <f>'三戸郡'!O53</f>
        <v>120</v>
      </c>
      <c r="L53" s="12"/>
      <c r="M53" s="12"/>
      <c r="N53" s="33"/>
      <c r="O53" s="74">
        <f>SUM(D53:N53)</f>
        <v>558</v>
      </c>
    </row>
    <row r="54" spans="1:15" ht="21" customHeight="1" thickBot="1">
      <c r="A54" s="99"/>
      <c r="B54" s="149" t="s">
        <v>116</v>
      </c>
      <c r="C54" s="150"/>
      <c r="D54" s="71">
        <f>'東津軽郡'!O54</f>
        <v>257</v>
      </c>
      <c r="E54" s="19">
        <f>'西津軽郡'!O54</f>
        <v>203</v>
      </c>
      <c r="F54" s="34">
        <f>'中津軽郡'!O54</f>
        <v>31</v>
      </c>
      <c r="G54" s="34">
        <f>'南津軽郡'!O54</f>
        <v>303</v>
      </c>
      <c r="H54" s="72">
        <f>'北津軽郡'!O54</f>
        <v>425</v>
      </c>
      <c r="I54" s="34">
        <f>'上北郡'!O54</f>
        <v>1093</v>
      </c>
      <c r="J54" s="34">
        <f>'下北郡'!O54</f>
        <v>137</v>
      </c>
      <c r="K54" s="34">
        <f>'三戸郡'!O54</f>
        <v>797</v>
      </c>
      <c r="L54" s="34"/>
      <c r="M54" s="34"/>
      <c r="N54" s="36"/>
      <c r="O54" s="80">
        <f>SUM(D54:N54)</f>
        <v>3246</v>
      </c>
    </row>
    <row r="55" spans="1:15" ht="21" customHeight="1" thickBot="1">
      <c r="A55" s="143" t="s">
        <v>54</v>
      </c>
      <c r="B55" s="144"/>
      <c r="C55" s="145"/>
      <c r="D55" s="26">
        <f>'東津軽郡'!O55</f>
        <v>8297</v>
      </c>
      <c r="E55" s="9">
        <f>'西津軽郡'!O55</f>
        <v>8024</v>
      </c>
      <c r="F55" s="28">
        <f>'中津軽郡'!O55</f>
        <v>679</v>
      </c>
      <c r="G55" s="28">
        <f>'南津軽郡'!O55</f>
        <v>13272</v>
      </c>
      <c r="H55" s="29">
        <f>'北津軽郡'!O55</f>
        <v>17978</v>
      </c>
      <c r="I55" s="28">
        <f>'上北郡'!O55</f>
        <v>35035</v>
      </c>
      <c r="J55" s="28">
        <f>'下北郡'!O55</f>
        <v>5488</v>
      </c>
      <c r="K55" s="28">
        <f>'三戸郡'!O55</f>
        <v>30131</v>
      </c>
      <c r="L55" s="28"/>
      <c r="M55" s="28"/>
      <c r="N55" s="38"/>
      <c r="O55" s="76">
        <f>SUM(O52:O54)</f>
        <v>118904</v>
      </c>
    </row>
    <row r="56" spans="1:15" ht="23.25" customHeight="1" thickBot="1">
      <c r="A56" s="146" t="s">
        <v>35</v>
      </c>
      <c r="B56" s="147"/>
      <c r="C56" s="148"/>
      <c r="D56" s="81">
        <f>'東津軽郡'!O56</f>
        <v>17474</v>
      </c>
      <c r="E56" s="78">
        <f>'西津軽郡'!O56</f>
        <v>15464</v>
      </c>
      <c r="F56" s="78">
        <f>'中津軽郡'!O56</f>
        <v>1359</v>
      </c>
      <c r="G56" s="78">
        <f>'南津軽郡'!O56</f>
        <v>25752</v>
      </c>
      <c r="H56" s="82">
        <f>'北津軽郡'!O56</f>
        <v>32496</v>
      </c>
      <c r="I56" s="78">
        <f>'上北郡'!O56</f>
        <v>82280</v>
      </c>
      <c r="J56" s="78">
        <f>'下北郡'!O56</f>
        <v>12737</v>
      </c>
      <c r="K56" s="78">
        <f>'三戸郡'!O56</f>
        <v>60292</v>
      </c>
      <c r="L56" s="78"/>
      <c r="M56" s="78"/>
      <c r="N56" s="83"/>
      <c r="O56" s="76">
        <f>SUM(D56:N56)</f>
        <v>247854</v>
      </c>
    </row>
    <row r="59" spans="1:15" ht="13.5">
      <c r="A59" s="132" t="s">
        <v>176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11:A22"/>
    <mergeCell ref="E7:E10"/>
    <mergeCell ref="A7:C7"/>
    <mergeCell ref="A8:A10"/>
    <mergeCell ref="O7:O10"/>
    <mergeCell ref="B8:B10"/>
    <mergeCell ref="F7:F10"/>
    <mergeCell ref="B11:B13"/>
    <mergeCell ref="B17:B19"/>
    <mergeCell ref="G7:G10"/>
    <mergeCell ref="L7:L10"/>
    <mergeCell ref="K7:K10"/>
    <mergeCell ref="D7:D10"/>
    <mergeCell ref="J7:J10"/>
    <mergeCell ref="I7:I10"/>
    <mergeCell ref="C8:C10"/>
    <mergeCell ref="H7:H10"/>
    <mergeCell ref="N7:N10"/>
    <mergeCell ref="B35:B37"/>
    <mergeCell ref="M7:M10"/>
    <mergeCell ref="B20:B22"/>
    <mergeCell ref="A55:C55"/>
    <mergeCell ref="B38:B40"/>
    <mergeCell ref="A32:A40"/>
    <mergeCell ref="B14:B16"/>
    <mergeCell ref="B29:B31"/>
    <mergeCell ref="A48:C48"/>
    <mergeCell ref="B23:B25"/>
    <mergeCell ref="A23:A31"/>
    <mergeCell ref="A56:C56"/>
    <mergeCell ref="A44:B46"/>
    <mergeCell ref="B53:C53"/>
    <mergeCell ref="A47:C47"/>
    <mergeCell ref="B26:B28"/>
    <mergeCell ref="A59:O60"/>
    <mergeCell ref="B54:C54"/>
    <mergeCell ref="A41:B43"/>
    <mergeCell ref="B32:B34"/>
    <mergeCell ref="B50:B52"/>
    <mergeCell ref="A50:A54"/>
    <mergeCell ref="A49:C49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117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4" t="s">
        <v>118</v>
      </c>
      <c r="B7" s="105"/>
      <c r="C7" s="106"/>
      <c r="D7" s="156" t="s">
        <v>119</v>
      </c>
      <c r="E7" s="117" t="s">
        <v>120</v>
      </c>
      <c r="F7" s="117" t="s">
        <v>121</v>
      </c>
      <c r="G7" s="117" t="s">
        <v>122</v>
      </c>
      <c r="H7" s="117" t="s">
        <v>123</v>
      </c>
      <c r="I7" s="117" t="s">
        <v>124</v>
      </c>
      <c r="J7" s="164" t="s">
        <v>125</v>
      </c>
      <c r="K7" s="117" t="s">
        <v>126</v>
      </c>
      <c r="L7" s="164" t="s">
        <v>55</v>
      </c>
      <c r="M7" s="117"/>
      <c r="N7" s="167"/>
      <c r="O7" s="161" t="s">
        <v>127</v>
      </c>
    </row>
    <row r="8" spans="1:15" ht="13.5">
      <c r="A8" s="98" t="s">
        <v>37</v>
      </c>
      <c r="B8" s="97" t="s">
        <v>38</v>
      </c>
      <c r="C8" s="120" t="s">
        <v>39</v>
      </c>
      <c r="D8" s="170"/>
      <c r="E8" s="152"/>
      <c r="F8" s="152"/>
      <c r="G8" s="152"/>
      <c r="H8" s="152"/>
      <c r="I8" s="152"/>
      <c r="J8" s="165"/>
      <c r="K8" s="152"/>
      <c r="L8" s="165"/>
      <c r="M8" s="154"/>
      <c r="N8" s="168"/>
      <c r="O8" s="162"/>
    </row>
    <row r="9" spans="1:15" ht="13.5">
      <c r="A9" s="98"/>
      <c r="B9" s="97"/>
      <c r="C9" s="120"/>
      <c r="D9" s="170"/>
      <c r="E9" s="152"/>
      <c r="F9" s="152"/>
      <c r="G9" s="152"/>
      <c r="H9" s="152"/>
      <c r="I9" s="152"/>
      <c r="J9" s="165"/>
      <c r="K9" s="152"/>
      <c r="L9" s="165"/>
      <c r="M9" s="154"/>
      <c r="N9" s="168"/>
      <c r="O9" s="162"/>
    </row>
    <row r="10" spans="1:15" ht="18.75" customHeight="1" thickBot="1">
      <c r="A10" s="99"/>
      <c r="B10" s="100"/>
      <c r="C10" s="121"/>
      <c r="D10" s="171"/>
      <c r="E10" s="153"/>
      <c r="F10" s="153"/>
      <c r="G10" s="153"/>
      <c r="H10" s="153"/>
      <c r="I10" s="153"/>
      <c r="J10" s="166"/>
      <c r="K10" s="152"/>
      <c r="L10" s="165"/>
      <c r="M10" s="155"/>
      <c r="N10" s="169"/>
      <c r="O10" s="163"/>
    </row>
    <row r="11" spans="1:15" ht="21" customHeight="1">
      <c r="A11" s="107" t="s">
        <v>128</v>
      </c>
      <c r="B11" s="96" t="s">
        <v>40</v>
      </c>
      <c r="C11" s="7" t="s">
        <v>41</v>
      </c>
      <c r="D11" s="26">
        <f>'東津軽郡'!O11</f>
        <v>515</v>
      </c>
      <c r="E11" s="27">
        <f>'西津軽郡'!O11</f>
        <v>454</v>
      </c>
      <c r="F11" s="28">
        <f>'中津軽郡'!O11</f>
        <v>42</v>
      </c>
      <c r="G11" s="28">
        <f>'南津軽郡'!O11</f>
        <v>502</v>
      </c>
      <c r="H11" s="28">
        <f>'北津軽郡'!O11</f>
        <v>864</v>
      </c>
      <c r="I11" s="28">
        <f>'上北郡'!D11+'上北郡'!E11</f>
        <v>462</v>
      </c>
      <c r="J11" s="28">
        <f>'下北郡'!O11</f>
        <v>412</v>
      </c>
      <c r="K11" s="28">
        <f>SUM(D11:J11)</f>
        <v>3251</v>
      </c>
      <c r="L11" s="29">
        <f>SUM('県内10市'!D11:J11)</f>
        <v>11051</v>
      </c>
      <c r="M11" s="28"/>
      <c r="N11" s="62"/>
      <c r="O11" s="79">
        <f aca="true" t="shared" si="0" ref="O11:O18">SUM(K11:L11)</f>
        <v>14302</v>
      </c>
    </row>
    <row r="12" spans="1:15" ht="21" customHeight="1">
      <c r="A12" s="108"/>
      <c r="B12" s="97"/>
      <c r="C12" s="10" t="s">
        <v>42</v>
      </c>
      <c r="D12" s="31">
        <f>'東津軽郡'!O12</f>
        <v>45</v>
      </c>
      <c r="E12" s="11">
        <f>'西津軽郡'!O12</f>
        <v>58</v>
      </c>
      <c r="F12" s="12">
        <f>'中津軽郡'!O12</f>
        <v>2</v>
      </c>
      <c r="G12" s="12">
        <f>'南津軽郡'!O12</f>
        <v>166</v>
      </c>
      <c r="H12" s="12">
        <f>'北津軽郡'!O12</f>
        <v>201</v>
      </c>
      <c r="I12" s="12">
        <f>'上北郡'!D12+'上北郡'!E12</f>
        <v>71</v>
      </c>
      <c r="J12" s="12">
        <f>'下北郡'!O12</f>
        <v>83</v>
      </c>
      <c r="K12" s="12">
        <f aca="true" t="shared" si="1" ref="K12:K56">SUM(D12:J12)</f>
        <v>626</v>
      </c>
      <c r="L12" s="12">
        <f>SUM('県内10市'!D12:J12)</f>
        <v>3914</v>
      </c>
      <c r="M12" s="12"/>
      <c r="N12" s="63"/>
      <c r="O12" s="74">
        <f t="shared" si="0"/>
        <v>4540</v>
      </c>
    </row>
    <row r="13" spans="1:15" ht="21" customHeight="1">
      <c r="A13" s="108"/>
      <c r="B13" s="97"/>
      <c r="C13" s="10" t="s">
        <v>43</v>
      </c>
      <c r="D13" s="31">
        <f>'東津軽郡'!O13</f>
        <v>560</v>
      </c>
      <c r="E13" s="11">
        <f>'西津軽郡'!O13</f>
        <v>512</v>
      </c>
      <c r="F13" s="12">
        <f>'中津軽郡'!O13</f>
        <v>44</v>
      </c>
      <c r="G13" s="12">
        <f>'南津軽郡'!O13</f>
        <v>668</v>
      </c>
      <c r="H13" s="12">
        <f>'北津軽郡'!O13</f>
        <v>1065</v>
      </c>
      <c r="I13" s="12">
        <f>'上北郡'!D13+'上北郡'!E13</f>
        <v>533</v>
      </c>
      <c r="J13" s="12">
        <f>'下北郡'!O13</f>
        <v>495</v>
      </c>
      <c r="K13" s="12">
        <f t="shared" si="1"/>
        <v>3877</v>
      </c>
      <c r="L13" s="12">
        <f>SUM('県内10市'!D13:J13)</f>
        <v>14965</v>
      </c>
      <c r="M13" s="12"/>
      <c r="N13" s="63"/>
      <c r="O13" s="74">
        <f t="shared" si="0"/>
        <v>18842</v>
      </c>
    </row>
    <row r="14" spans="1:15" ht="21" customHeight="1">
      <c r="A14" s="108"/>
      <c r="B14" s="97" t="s">
        <v>44</v>
      </c>
      <c r="C14" s="10" t="s">
        <v>41</v>
      </c>
      <c r="D14" s="31">
        <f>'東津軽郡'!O14</f>
        <v>1098</v>
      </c>
      <c r="E14" s="11">
        <f>'西津軽郡'!O14</f>
        <v>674</v>
      </c>
      <c r="F14" s="12">
        <f>'中津軽郡'!O14</f>
        <v>114</v>
      </c>
      <c r="G14" s="12">
        <f>'南津軽郡'!O14</f>
        <v>1355</v>
      </c>
      <c r="H14" s="12">
        <f>'北津軽郡'!O14</f>
        <v>1647</v>
      </c>
      <c r="I14" s="12">
        <f>'上北郡'!D14+'上北郡'!E14</f>
        <v>641</v>
      </c>
      <c r="J14" s="12">
        <f>'下北郡'!O14</f>
        <v>635</v>
      </c>
      <c r="K14" s="12">
        <f t="shared" si="1"/>
        <v>6164</v>
      </c>
      <c r="L14" s="12">
        <f>SUM('県内10市'!D14:J14)</f>
        <v>24345</v>
      </c>
      <c r="M14" s="12"/>
      <c r="N14" s="63"/>
      <c r="O14" s="74">
        <f t="shared" si="0"/>
        <v>30509</v>
      </c>
    </row>
    <row r="15" spans="1:15" ht="21" customHeight="1">
      <c r="A15" s="108"/>
      <c r="B15" s="97"/>
      <c r="C15" s="10" t="s">
        <v>42</v>
      </c>
      <c r="D15" s="31">
        <f>'東津軽郡'!O15</f>
        <v>6</v>
      </c>
      <c r="E15" s="11">
        <f>'西津軽郡'!O15</f>
        <v>9</v>
      </c>
      <c r="F15" s="12">
        <f>'中津軽郡'!O15</f>
        <v>3</v>
      </c>
      <c r="G15" s="12">
        <f>'南津軽郡'!O15</f>
        <v>22</v>
      </c>
      <c r="H15" s="12">
        <f>'北津軽郡'!O15</f>
        <v>21</v>
      </c>
      <c r="I15" s="12">
        <f>'上北郡'!D15+'上北郡'!E15</f>
        <v>1</v>
      </c>
      <c r="J15" s="12">
        <f>'下北郡'!O15</f>
        <v>11</v>
      </c>
      <c r="K15" s="12">
        <f t="shared" si="1"/>
        <v>73</v>
      </c>
      <c r="L15" s="12">
        <f>SUM('県内10市'!D15:J15)</f>
        <v>358</v>
      </c>
      <c r="M15" s="12"/>
      <c r="N15" s="63"/>
      <c r="O15" s="74">
        <f t="shared" si="0"/>
        <v>431</v>
      </c>
    </row>
    <row r="16" spans="1:15" ht="21" customHeight="1">
      <c r="A16" s="108"/>
      <c r="B16" s="97"/>
      <c r="C16" s="10" t="s">
        <v>43</v>
      </c>
      <c r="D16" s="31">
        <f>'東津軽郡'!O16</f>
        <v>1104</v>
      </c>
      <c r="E16" s="11">
        <f>'西津軽郡'!O16</f>
        <v>683</v>
      </c>
      <c r="F16" s="12">
        <f>'中津軽郡'!O16</f>
        <v>117</v>
      </c>
      <c r="G16" s="12">
        <f>'南津軽郡'!O16</f>
        <v>1377</v>
      </c>
      <c r="H16" s="12">
        <f>'北津軽郡'!O16</f>
        <v>1668</v>
      </c>
      <c r="I16" s="12">
        <f>'上北郡'!D16+'上北郡'!E16</f>
        <v>642</v>
      </c>
      <c r="J16" s="12">
        <f>'下北郡'!O16</f>
        <v>646</v>
      </c>
      <c r="K16" s="12">
        <f t="shared" si="1"/>
        <v>6237</v>
      </c>
      <c r="L16" s="12">
        <f>SUM('県内10市'!D16:J16)</f>
        <v>24703</v>
      </c>
      <c r="M16" s="12"/>
      <c r="N16" s="63"/>
      <c r="O16" s="74">
        <f t="shared" si="0"/>
        <v>30940</v>
      </c>
    </row>
    <row r="17" spans="1:15" ht="21" customHeight="1">
      <c r="A17" s="108"/>
      <c r="B17" s="97" t="s">
        <v>45</v>
      </c>
      <c r="C17" s="10" t="s">
        <v>41</v>
      </c>
      <c r="D17" s="31">
        <f>'東津軽郡'!O17</f>
        <v>6</v>
      </c>
      <c r="E17" s="11">
        <f>'西津軽郡'!O17</f>
        <v>2</v>
      </c>
      <c r="F17" s="12">
        <f>'中津軽郡'!O17</f>
        <v>0</v>
      </c>
      <c r="G17" s="12">
        <f>'南津軽郡'!O17</f>
        <v>0</v>
      </c>
      <c r="H17" s="12">
        <f>'北津軽郡'!O17</f>
        <v>2</v>
      </c>
      <c r="I17" s="12">
        <f>'上北郡'!D17+'上北郡'!E17</f>
        <v>2</v>
      </c>
      <c r="J17" s="12">
        <f>'下北郡'!O17</f>
        <v>2</v>
      </c>
      <c r="K17" s="12">
        <f t="shared" si="1"/>
        <v>14</v>
      </c>
      <c r="L17" s="12">
        <f>SUM('県内10市'!D17:J17)</f>
        <v>96</v>
      </c>
      <c r="M17" s="12"/>
      <c r="N17" s="63"/>
      <c r="O17" s="74">
        <f t="shared" si="0"/>
        <v>110</v>
      </c>
    </row>
    <row r="18" spans="1:15" ht="21" customHeight="1">
      <c r="A18" s="108"/>
      <c r="B18" s="97"/>
      <c r="C18" s="10" t="s">
        <v>42</v>
      </c>
      <c r="D18" s="31">
        <f>'東津軽郡'!O18</f>
        <v>0</v>
      </c>
      <c r="E18" s="11">
        <f>'西津軽郡'!O18</f>
        <v>1</v>
      </c>
      <c r="F18" s="12">
        <f>'中津軽郡'!O18</f>
        <v>0</v>
      </c>
      <c r="G18" s="12">
        <f>'南津軽郡'!O18</f>
        <v>12</v>
      </c>
      <c r="H18" s="12">
        <f>'北津軽郡'!O18</f>
        <v>4</v>
      </c>
      <c r="I18" s="12">
        <f>'上北郡'!D18+'上北郡'!E18</f>
        <v>0</v>
      </c>
      <c r="J18" s="12">
        <f>'下北郡'!O18</f>
        <v>6</v>
      </c>
      <c r="K18" s="12">
        <f t="shared" si="1"/>
        <v>23</v>
      </c>
      <c r="L18" s="12">
        <f>SUM('県内10市'!D18:J18)</f>
        <v>200</v>
      </c>
      <c r="M18" s="12"/>
      <c r="N18" s="63"/>
      <c r="O18" s="74">
        <f t="shared" si="0"/>
        <v>223</v>
      </c>
    </row>
    <row r="19" spans="1:15" ht="21" customHeight="1">
      <c r="A19" s="108"/>
      <c r="B19" s="97"/>
      <c r="C19" s="10" t="s">
        <v>43</v>
      </c>
      <c r="D19" s="31">
        <f>'東津軽郡'!O19</f>
        <v>6</v>
      </c>
      <c r="E19" s="11">
        <f>'西津軽郡'!O19</f>
        <v>3</v>
      </c>
      <c r="F19" s="12">
        <f>'中津軽郡'!O19</f>
        <v>0</v>
      </c>
      <c r="G19" s="12">
        <f>'南津軽郡'!O19</f>
        <v>12</v>
      </c>
      <c r="H19" s="12">
        <f>'北津軽郡'!O19</f>
        <v>6</v>
      </c>
      <c r="I19" s="12">
        <f>'上北郡'!D19+'上北郡'!E19</f>
        <v>2</v>
      </c>
      <c r="J19" s="12">
        <f>'下北郡'!O19</f>
        <v>8</v>
      </c>
      <c r="K19" s="12">
        <f t="shared" si="1"/>
        <v>37</v>
      </c>
      <c r="L19" s="12">
        <f>SUM('県内10市'!D19:J19)</f>
        <v>296</v>
      </c>
      <c r="M19" s="12"/>
      <c r="N19" s="63"/>
      <c r="O19" s="74">
        <f>SUM(O17:O18)</f>
        <v>333</v>
      </c>
    </row>
    <row r="20" spans="1:15" ht="21" customHeight="1">
      <c r="A20" s="108"/>
      <c r="B20" s="97" t="s">
        <v>129</v>
      </c>
      <c r="C20" s="10" t="s">
        <v>41</v>
      </c>
      <c r="D20" s="31">
        <f>'東津軽郡'!O20</f>
        <v>1619</v>
      </c>
      <c r="E20" s="11">
        <f>'西津軽郡'!O20</f>
        <v>1130</v>
      </c>
      <c r="F20" s="12">
        <f>'中津軽郡'!O20</f>
        <v>156</v>
      </c>
      <c r="G20" s="12">
        <f>'南津軽郡'!O20</f>
        <v>1857</v>
      </c>
      <c r="H20" s="12">
        <f>'北津軽郡'!O20</f>
        <v>2513</v>
      </c>
      <c r="I20" s="12">
        <f>'上北郡'!D20+'上北郡'!E20</f>
        <v>1105</v>
      </c>
      <c r="J20" s="12">
        <f>'下北郡'!O20</f>
        <v>1049</v>
      </c>
      <c r="K20" s="12">
        <f t="shared" si="1"/>
        <v>9429</v>
      </c>
      <c r="L20" s="12">
        <f>SUM('県内10市'!D20:J20)</f>
        <v>35492</v>
      </c>
      <c r="M20" s="12"/>
      <c r="N20" s="63"/>
      <c r="O20" s="74">
        <f>O11+O14+O17</f>
        <v>44921</v>
      </c>
    </row>
    <row r="21" spans="1:15" ht="21" customHeight="1">
      <c r="A21" s="108"/>
      <c r="B21" s="97"/>
      <c r="C21" s="10" t="s">
        <v>42</v>
      </c>
      <c r="D21" s="31">
        <f>'東津軽郡'!O21</f>
        <v>51</v>
      </c>
      <c r="E21" s="11">
        <f>'西津軽郡'!O21</f>
        <v>68</v>
      </c>
      <c r="F21" s="12">
        <f>'中津軽郡'!O21</f>
        <v>5</v>
      </c>
      <c r="G21" s="12">
        <f>'南津軽郡'!O21</f>
        <v>200</v>
      </c>
      <c r="H21" s="12">
        <f>'北津軽郡'!O21</f>
        <v>226</v>
      </c>
      <c r="I21" s="12">
        <f>'上北郡'!D21+'上北郡'!E21</f>
        <v>72</v>
      </c>
      <c r="J21" s="12">
        <f>'下北郡'!O21</f>
        <v>100</v>
      </c>
      <c r="K21" s="12">
        <f t="shared" si="1"/>
        <v>722</v>
      </c>
      <c r="L21" s="12">
        <f>SUM('県内10市'!D21:J21)</f>
        <v>4472</v>
      </c>
      <c r="M21" s="12"/>
      <c r="N21" s="63"/>
      <c r="O21" s="74">
        <f>O12+O15+O18</f>
        <v>5194</v>
      </c>
    </row>
    <row r="22" spans="1:15" ht="21" customHeight="1" thickBot="1">
      <c r="A22" s="109"/>
      <c r="B22" s="100"/>
      <c r="C22" s="13" t="s">
        <v>43</v>
      </c>
      <c r="D22" s="71">
        <f>'東津軽郡'!O22</f>
        <v>1670</v>
      </c>
      <c r="E22" s="86">
        <f>'西津軽郡'!O22</f>
        <v>1198</v>
      </c>
      <c r="F22" s="34">
        <f>'中津軽郡'!O22</f>
        <v>161</v>
      </c>
      <c r="G22" s="34">
        <f>'南津軽郡'!O22</f>
        <v>2057</v>
      </c>
      <c r="H22" s="34">
        <f>'北津軽郡'!O22</f>
        <v>2739</v>
      </c>
      <c r="I22" s="34">
        <f>'上北郡'!D22+'上北郡'!E22</f>
        <v>1177</v>
      </c>
      <c r="J22" s="34">
        <f>'下北郡'!O22</f>
        <v>1149</v>
      </c>
      <c r="K22" s="34">
        <f t="shared" si="1"/>
        <v>10151</v>
      </c>
      <c r="L22" s="72">
        <f>SUM('県内10市'!D22:J22)</f>
        <v>39964</v>
      </c>
      <c r="M22" s="21"/>
      <c r="N22" s="64"/>
      <c r="O22" s="80">
        <f aca="true" t="shared" si="2" ref="O22:O28">SUM(K22:L22)</f>
        <v>50115</v>
      </c>
    </row>
    <row r="23" spans="1:15" ht="21" customHeight="1">
      <c r="A23" s="107" t="s">
        <v>130</v>
      </c>
      <c r="B23" s="96" t="s">
        <v>40</v>
      </c>
      <c r="C23" s="7" t="s">
        <v>41</v>
      </c>
      <c r="D23" s="26">
        <f>'東津軽郡'!O23</f>
        <v>26</v>
      </c>
      <c r="E23" s="27">
        <f>'西津軽郡'!O23</f>
        <v>16</v>
      </c>
      <c r="F23" s="28">
        <f>'中津軽郡'!O23</f>
        <v>3</v>
      </c>
      <c r="G23" s="28">
        <f>'南津軽郡'!O23</f>
        <v>11</v>
      </c>
      <c r="H23" s="28">
        <f>'北津軽郡'!O23</f>
        <v>16</v>
      </c>
      <c r="I23" s="28">
        <f>'上北郡'!D23+'上北郡'!E23</f>
        <v>15</v>
      </c>
      <c r="J23" s="28">
        <f>'下北郡'!O23</f>
        <v>16</v>
      </c>
      <c r="K23" s="28">
        <f t="shared" si="1"/>
        <v>103</v>
      </c>
      <c r="L23" s="29">
        <f>SUM('県内10市'!D23:J23)</f>
        <v>176</v>
      </c>
      <c r="M23" s="9"/>
      <c r="N23" s="65"/>
      <c r="O23" s="79">
        <f t="shared" si="2"/>
        <v>279</v>
      </c>
    </row>
    <row r="24" spans="1:15" ht="21" customHeight="1">
      <c r="A24" s="108"/>
      <c r="B24" s="97"/>
      <c r="C24" s="10" t="s">
        <v>42</v>
      </c>
      <c r="D24" s="31">
        <f>'東津軽郡'!O24</f>
        <v>11</v>
      </c>
      <c r="E24" s="11">
        <f>'西津軽郡'!O24</f>
        <v>31</v>
      </c>
      <c r="F24" s="12">
        <f>'中津軽郡'!O24</f>
        <v>0</v>
      </c>
      <c r="G24" s="12">
        <f>'南津軽郡'!O24</f>
        <v>5</v>
      </c>
      <c r="H24" s="12">
        <f>'北津軽郡'!O24</f>
        <v>46</v>
      </c>
      <c r="I24" s="12">
        <f>'上北郡'!D24+'上北郡'!E24</f>
        <v>10</v>
      </c>
      <c r="J24" s="12">
        <f>'下北郡'!O24</f>
        <v>18</v>
      </c>
      <c r="K24" s="12">
        <f t="shared" si="1"/>
        <v>121</v>
      </c>
      <c r="L24" s="12">
        <f>SUM('県内10市'!D24:J24)</f>
        <v>622</v>
      </c>
      <c r="M24" s="12"/>
      <c r="N24" s="63"/>
      <c r="O24" s="74">
        <f t="shared" si="2"/>
        <v>743</v>
      </c>
    </row>
    <row r="25" spans="1:15" ht="21" customHeight="1">
      <c r="A25" s="108"/>
      <c r="B25" s="97"/>
      <c r="C25" s="10" t="s">
        <v>43</v>
      </c>
      <c r="D25" s="31">
        <f>'東津軽郡'!O25</f>
        <v>37</v>
      </c>
      <c r="E25" s="11">
        <f>'西津軽郡'!O25</f>
        <v>47</v>
      </c>
      <c r="F25" s="12">
        <f>'中津軽郡'!O25</f>
        <v>3</v>
      </c>
      <c r="G25" s="12">
        <f>'南津軽郡'!O25</f>
        <v>16</v>
      </c>
      <c r="H25" s="12">
        <f>'北津軽郡'!O25</f>
        <v>62</v>
      </c>
      <c r="I25" s="12">
        <f>'上北郡'!D25+'上北郡'!E25</f>
        <v>25</v>
      </c>
      <c r="J25" s="12">
        <f>'下北郡'!O25</f>
        <v>34</v>
      </c>
      <c r="K25" s="12">
        <f t="shared" si="1"/>
        <v>224</v>
      </c>
      <c r="L25" s="12">
        <f>SUM('県内10市'!D25:J25)</f>
        <v>798</v>
      </c>
      <c r="M25" s="12"/>
      <c r="N25" s="63"/>
      <c r="O25" s="74">
        <f t="shared" si="2"/>
        <v>1022</v>
      </c>
    </row>
    <row r="26" spans="1:15" ht="21" customHeight="1">
      <c r="A26" s="108"/>
      <c r="B26" s="97" t="s">
        <v>44</v>
      </c>
      <c r="C26" s="10" t="s">
        <v>41</v>
      </c>
      <c r="D26" s="31">
        <f>'東津軽郡'!O26</f>
        <v>59</v>
      </c>
      <c r="E26" s="11">
        <f>'西津軽郡'!O26</f>
        <v>45</v>
      </c>
      <c r="F26" s="12">
        <f>'中津軽郡'!O26</f>
        <v>8</v>
      </c>
      <c r="G26" s="12">
        <f>'南津軽郡'!O26</f>
        <v>33</v>
      </c>
      <c r="H26" s="12">
        <f>'北津軽郡'!O26</f>
        <v>32</v>
      </c>
      <c r="I26" s="12">
        <f>'上北郡'!D26+'上北郡'!E26</f>
        <v>30</v>
      </c>
      <c r="J26" s="12">
        <f>'下北郡'!O26</f>
        <v>24</v>
      </c>
      <c r="K26" s="12">
        <f t="shared" si="1"/>
        <v>231</v>
      </c>
      <c r="L26" s="12">
        <f>SUM('県内10市'!D26:J26)</f>
        <v>833</v>
      </c>
      <c r="M26" s="12"/>
      <c r="N26" s="63"/>
      <c r="O26" s="74">
        <f t="shared" si="2"/>
        <v>1064</v>
      </c>
    </row>
    <row r="27" spans="1:15" ht="21" customHeight="1">
      <c r="A27" s="108"/>
      <c r="B27" s="97"/>
      <c r="C27" s="10" t="s">
        <v>42</v>
      </c>
      <c r="D27" s="31">
        <f>'東津軽郡'!O27</f>
        <v>4</v>
      </c>
      <c r="E27" s="11">
        <f>'西津軽郡'!O27</f>
        <v>18</v>
      </c>
      <c r="F27" s="12">
        <f>'中津軽郡'!O27</f>
        <v>0</v>
      </c>
      <c r="G27" s="12">
        <f>'南津軽郡'!O27</f>
        <v>0</v>
      </c>
      <c r="H27" s="12">
        <f>'北津軽郡'!O27</f>
        <v>23</v>
      </c>
      <c r="I27" s="12">
        <f>'上北郡'!D27+'上北郡'!E27</f>
        <v>5</v>
      </c>
      <c r="J27" s="12">
        <f>'下北郡'!O27</f>
        <v>14</v>
      </c>
      <c r="K27" s="12">
        <f t="shared" si="1"/>
        <v>64</v>
      </c>
      <c r="L27" s="12">
        <f>SUM('県内10市'!D27:J27)</f>
        <v>183</v>
      </c>
      <c r="M27" s="12"/>
      <c r="N27" s="63"/>
      <c r="O27" s="74">
        <f t="shared" si="2"/>
        <v>247</v>
      </c>
    </row>
    <row r="28" spans="1:15" ht="21" customHeight="1">
      <c r="A28" s="108"/>
      <c r="B28" s="97"/>
      <c r="C28" s="10" t="s">
        <v>43</v>
      </c>
      <c r="D28" s="31">
        <f>'東津軽郡'!O28</f>
        <v>63</v>
      </c>
      <c r="E28" s="11">
        <f>'西津軽郡'!O28</f>
        <v>63</v>
      </c>
      <c r="F28" s="12">
        <f>'中津軽郡'!O28</f>
        <v>8</v>
      </c>
      <c r="G28" s="12">
        <f>'南津軽郡'!O28</f>
        <v>33</v>
      </c>
      <c r="H28" s="12">
        <f>'北津軽郡'!O28</f>
        <v>55</v>
      </c>
      <c r="I28" s="12">
        <f>'上北郡'!D28+'上北郡'!E28</f>
        <v>35</v>
      </c>
      <c r="J28" s="12">
        <f>'下北郡'!O28</f>
        <v>38</v>
      </c>
      <c r="K28" s="12">
        <f t="shared" si="1"/>
        <v>295</v>
      </c>
      <c r="L28" s="12">
        <f>SUM('県内10市'!D28:J28)</f>
        <v>1016</v>
      </c>
      <c r="M28" s="12"/>
      <c r="N28" s="63"/>
      <c r="O28" s="74">
        <f t="shared" si="2"/>
        <v>1311</v>
      </c>
    </row>
    <row r="29" spans="1:15" ht="21" customHeight="1">
      <c r="A29" s="108"/>
      <c r="B29" s="97" t="s">
        <v>129</v>
      </c>
      <c r="C29" s="10" t="s">
        <v>41</v>
      </c>
      <c r="D29" s="31">
        <f>'東津軽郡'!O29</f>
        <v>85</v>
      </c>
      <c r="E29" s="11">
        <f>'西津軽郡'!O29</f>
        <v>61</v>
      </c>
      <c r="F29" s="12">
        <f>'中津軽郡'!O29</f>
        <v>11</v>
      </c>
      <c r="G29" s="12">
        <f>'南津軽郡'!O29</f>
        <v>44</v>
      </c>
      <c r="H29" s="12">
        <f>'北津軽郡'!O29</f>
        <v>48</v>
      </c>
      <c r="I29" s="12">
        <f>'上北郡'!D29+'上北郡'!E29</f>
        <v>45</v>
      </c>
      <c r="J29" s="12">
        <f>'下北郡'!O29</f>
        <v>40</v>
      </c>
      <c r="K29" s="12">
        <f t="shared" si="1"/>
        <v>334</v>
      </c>
      <c r="L29" s="12">
        <f>SUM('県内10市'!D29:J29)</f>
        <v>1009</v>
      </c>
      <c r="M29" s="12"/>
      <c r="N29" s="63"/>
      <c r="O29" s="74">
        <f>O23+O26</f>
        <v>1343</v>
      </c>
    </row>
    <row r="30" spans="1:15" ht="21" customHeight="1">
      <c r="A30" s="108"/>
      <c r="B30" s="97"/>
      <c r="C30" s="10" t="s">
        <v>42</v>
      </c>
      <c r="D30" s="31">
        <f>'東津軽郡'!O30</f>
        <v>15</v>
      </c>
      <c r="E30" s="11">
        <f>'西津軽郡'!O30</f>
        <v>49</v>
      </c>
      <c r="F30" s="12">
        <f>'中津軽郡'!O30</f>
        <v>0</v>
      </c>
      <c r="G30" s="12">
        <f>'南津軽郡'!O30</f>
        <v>5</v>
      </c>
      <c r="H30" s="12">
        <f>'北津軽郡'!O30</f>
        <v>69</v>
      </c>
      <c r="I30" s="12">
        <f>'上北郡'!D30+'上北郡'!E30</f>
        <v>15</v>
      </c>
      <c r="J30" s="12">
        <f>'下北郡'!O30</f>
        <v>32</v>
      </c>
      <c r="K30" s="12">
        <f t="shared" si="1"/>
        <v>185</v>
      </c>
      <c r="L30" s="12">
        <f>SUM('県内10市'!D30:J30)</f>
        <v>805</v>
      </c>
      <c r="M30" s="12"/>
      <c r="N30" s="63"/>
      <c r="O30" s="74">
        <f>O24+O27</f>
        <v>990</v>
      </c>
    </row>
    <row r="31" spans="1:15" ht="21" customHeight="1" thickBot="1">
      <c r="A31" s="109"/>
      <c r="B31" s="100"/>
      <c r="C31" s="13" t="s">
        <v>43</v>
      </c>
      <c r="D31" s="71">
        <f>'東津軽郡'!O31</f>
        <v>100</v>
      </c>
      <c r="E31" s="86">
        <f>'西津軽郡'!O31</f>
        <v>110</v>
      </c>
      <c r="F31" s="34">
        <f>'中津軽郡'!O31</f>
        <v>11</v>
      </c>
      <c r="G31" s="34">
        <f>'南津軽郡'!O31</f>
        <v>49</v>
      </c>
      <c r="H31" s="34">
        <f>'北津軽郡'!O31</f>
        <v>117</v>
      </c>
      <c r="I31" s="34">
        <f>'上北郡'!D31+'上北郡'!E31</f>
        <v>60</v>
      </c>
      <c r="J31" s="34">
        <f>'下北郡'!O31</f>
        <v>72</v>
      </c>
      <c r="K31" s="34">
        <f t="shared" si="1"/>
        <v>519</v>
      </c>
      <c r="L31" s="72">
        <f>SUM('県内10市'!D31:J31)</f>
        <v>1814</v>
      </c>
      <c r="M31" s="44"/>
      <c r="N31" s="66"/>
      <c r="O31" s="80">
        <f aca="true" t="shared" si="3" ref="O31:O37">SUM(K31:L31)</f>
        <v>2333</v>
      </c>
    </row>
    <row r="32" spans="1:15" ht="21" customHeight="1">
      <c r="A32" s="107" t="s">
        <v>131</v>
      </c>
      <c r="B32" s="96" t="s">
        <v>40</v>
      </c>
      <c r="C32" s="7" t="s">
        <v>41</v>
      </c>
      <c r="D32" s="26">
        <f>'東津軽郡'!O32</f>
        <v>2607</v>
      </c>
      <c r="E32" s="27">
        <f>'西津軽郡'!O32</f>
        <v>2005</v>
      </c>
      <c r="F32" s="28">
        <f>'中津軽郡'!O32</f>
        <v>179</v>
      </c>
      <c r="G32" s="28">
        <f>'南津軽郡'!O32</f>
        <v>3486</v>
      </c>
      <c r="H32" s="28">
        <f>'北津軽郡'!O32</f>
        <v>4127</v>
      </c>
      <c r="I32" s="28">
        <f>'上北郡'!D32+'上北郡'!E32</f>
        <v>2212</v>
      </c>
      <c r="J32" s="28">
        <f>'下北郡'!O32</f>
        <v>2145</v>
      </c>
      <c r="K32" s="28">
        <f t="shared" si="1"/>
        <v>16761</v>
      </c>
      <c r="L32" s="29">
        <f>SUM('県内10市'!D32:J32)</f>
        <v>76950</v>
      </c>
      <c r="M32" s="19"/>
      <c r="N32" s="67"/>
      <c r="O32" s="79">
        <f t="shared" si="3"/>
        <v>93711</v>
      </c>
    </row>
    <row r="33" spans="1:15" ht="21" customHeight="1">
      <c r="A33" s="108"/>
      <c r="B33" s="97"/>
      <c r="C33" s="10" t="s">
        <v>42</v>
      </c>
      <c r="D33" s="31">
        <f>'東津軽郡'!O33</f>
        <v>5</v>
      </c>
      <c r="E33" s="11">
        <f>'西津軽郡'!O33</f>
        <v>1</v>
      </c>
      <c r="F33" s="12">
        <f>'中津軽郡'!O33</f>
        <v>0</v>
      </c>
      <c r="G33" s="12">
        <f>'南津軽郡'!O33</f>
        <v>8</v>
      </c>
      <c r="H33" s="12">
        <f>'北津軽郡'!O33</f>
        <v>8</v>
      </c>
      <c r="I33" s="12">
        <f>'上北郡'!D33+'上北郡'!E33</f>
        <v>7</v>
      </c>
      <c r="J33" s="12">
        <f>'下北郡'!O33</f>
        <v>19</v>
      </c>
      <c r="K33" s="12">
        <f t="shared" si="1"/>
        <v>48</v>
      </c>
      <c r="L33" s="12">
        <f>SUM('県内10市'!D33:J33)</f>
        <v>275</v>
      </c>
      <c r="M33" s="12"/>
      <c r="N33" s="63"/>
      <c r="O33" s="74">
        <f t="shared" si="3"/>
        <v>323</v>
      </c>
    </row>
    <row r="34" spans="1:15" ht="21" customHeight="1">
      <c r="A34" s="108"/>
      <c r="B34" s="97"/>
      <c r="C34" s="10" t="s">
        <v>43</v>
      </c>
      <c r="D34" s="31">
        <f>'東津軽郡'!O34</f>
        <v>2612</v>
      </c>
      <c r="E34" s="11">
        <f>'西津軽郡'!O34</f>
        <v>2006</v>
      </c>
      <c r="F34" s="12">
        <f>'中津軽郡'!O34</f>
        <v>179</v>
      </c>
      <c r="G34" s="12">
        <f>'南津軽郡'!O34</f>
        <v>3494</v>
      </c>
      <c r="H34" s="12">
        <f>'北津軽郡'!O34</f>
        <v>4135</v>
      </c>
      <c r="I34" s="12">
        <f>'上北郡'!D34+'上北郡'!E34</f>
        <v>2219</v>
      </c>
      <c r="J34" s="12">
        <f>'下北郡'!O34</f>
        <v>2164</v>
      </c>
      <c r="K34" s="12">
        <f t="shared" si="1"/>
        <v>16809</v>
      </c>
      <c r="L34" s="12">
        <f>SUM('県内10市'!D34:J34)</f>
        <v>77225</v>
      </c>
      <c r="M34" s="12"/>
      <c r="N34" s="63"/>
      <c r="O34" s="74">
        <f t="shared" si="3"/>
        <v>94034</v>
      </c>
    </row>
    <row r="35" spans="1:15" ht="21" customHeight="1">
      <c r="A35" s="108"/>
      <c r="B35" s="97" t="s">
        <v>44</v>
      </c>
      <c r="C35" s="10" t="s">
        <v>41</v>
      </c>
      <c r="D35" s="31">
        <f>'東津軽郡'!O35</f>
        <v>4115</v>
      </c>
      <c r="E35" s="11">
        <f>'西津軽郡'!O35</f>
        <v>3522</v>
      </c>
      <c r="F35" s="12">
        <f>'中津軽郡'!O35</f>
        <v>272</v>
      </c>
      <c r="G35" s="12">
        <f>'南津軽郡'!O35</f>
        <v>5981</v>
      </c>
      <c r="H35" s="12">
        <f>'北津軽郡'!O35</f>
        <v>6368</v>
      </c>
      <c r="I35" s="12">
        <f>'上北郡'!D35+'上北郡'!E35</f>
        <v>3713</v>
      </c>
      <c r="J35" s="12">
        <f>'下北郡'!O35</f>
        <v>3310</v>
      </c>
      <c r="K35" s="12">
        <f t="shared" si="1"/>
        <v>27281</v>
      </c>
      <c r="L35" s="12">
        <f>SUM('県内10市'!D35:J35)</f>
        <v>123796</v>
      </c>
      <c r="M35" s="12"/>
      <c r="N35" s="63"/>
      <c r="O35" s="74">
        <f t="shared" si="3"/>
        <v>151077</v>
      </c>
    </row>
    <row r="36" spans="1:15" ht="21" customHeight="1">
      <c r="A36" s="108"/>
      <c r="B36" s="97"/>
      <c r="C36" s="10" t="s">
        <v>42</v>
      </c>
      <c r="D36" s="31">
        <f>'東津軽郡'!O36</f>
        <v>19</v>
      </c>
      <c r="E36" s="11">
        <f>'西津軽郡'!O36</f>
        <v>20</v>
      </c>
      <c r="F36" s="12">
        <f>'中津軽郡'!O36</f>
        <v>0</v>
      </c>
      <c r="G36" s="12">
        <f>'南津軽郡'!O36</f>
        <v>24</v>
      </c>
      <c r="H36" s="12">
        <f>'北津軽郡'!O36</f>
        <v>30</v>
      </c>
      <c r="I36" s="12">
        <f>'上北郡'!D36+'上北郡'!E36</f>
        <v>38</v>
      </c>
      <c r="J36" s="12">
        <f>'下北郡'!O36</f>
        <v>6</v>
      </c>
      <c r="K36" s="12">
        <f t="shared" si="1"/>
        <v>137</v>
      </c>
      <c r="L36" s="12">
        <f>SUM('県内10市'!D36:J36)</f>
        <v>1636</v>
      </c>
      <c r="M36" s="12"/>
      <c r="N36" s="63"/>
      <c r="O36" s="74">
        <f t="shared" si="3"/>
        <v>1773</v>
      </c>
    </row>
    <row r="37" spans="1:15" ht="21" customHeight="1">
      <c r="A37" s="108"/>
      <c r="B37" s="97"/>
      <c r="C37" s="10" t="s">
        <v>43</v>
      </c>
      <c r="D37" s="31">
        <f>'東津軽郡'!O37</f>
        <v>4134</v>
      </c>
      <c r="E37" s="11">
        <f>'西津軽郡'!O37</f>
        <v>3542</v>
      </c>
      <c r="F37" s="12">
        <f>'中津軽郡'!O37</f>
        <v>272</v>
      </c>
      <c r="G37" s="12">
        <f>'南津軽郡'!O37</f>
        <v>6005</v>
      </c>
      <c r="H37" s="12">
        <f>'北津軽郡'!O37</f>
        <v>6398</v>
      </c>
      <c r="I37" s="12">
        <f>'上北郡'!D37+'上北郡'!E37</f>
        <v>3751</v>
      </c>
      <c r="J37" s="12">
        <f>'下北郡'!O37</f>
        <v>3316</v>
      </c>
      <c r="K37" s="12">
        <f t="shared" si="1"/>
        <v>27418</v>
      </c>
      <c r="L37" s="12">
        <f>SUM('県内10市'!D37:J37)</f>
        <v>125432</v>
      </c>
      <c r="M37" s="12"/>
      <c r="N37" s="63"/>
      <c r="O37" s="74">
        <f t="shared" si="3"/>
        <v>152850</v>
      </c>
    </row>
    <row r="38" spans="1:15" ht="21" customHeight="1">
      <c r="A38" s="108"/>
      <c r="B38" s="97" t="s">
        <v>129</v>
      </c>
      <c r="C38" s="10" t="s">
        <v>41</v>
      </c>
      <c r="D38" s="31">
        <f>'東津軽郡'!O38</f>
        <v>6722</v>
      </c>
      <c r="E38" s="11">
        <f>'西津軽郡'!O38</f>
        <v>5527</v>
      </c>
      <c r="F38" s="12">
        <f>'中津軽郡'!O38</f>
        <v>451</v>
      </c>
      <c r="G38" s="12">
        <f>'南津軽郡'!O38</f>
        <v>9467</v>
      </c>
      <c r="H38" s="12">
        <f>'北津軽郡'!O38</f>
        <v>10495</v>
      </c>
      <c r="I38" s="12">
        <f>'上北郡'!D38+'上北郡'!E38</f>
        <v>5925</v>
      </c>
      <c r="J38" s="12">
        <f>'下北郡'!O38</f>
        <v>5455</v>
      </c>
      <c r="K38" s="12">
        <f t="shared" si="1"/>
        <v>44042</v>
      </c>
      <c r="L38" s="12">
        <f>SUM('県内10市'!D38:J38)</f>
        <v>200746</v>
      </c>
      <c r="M38" s="12"/>
      <c r="N38" s="63"/>
      <c r="O38" s="74">
        <f>O32+O35</f>
        <v>244788</v>
      </c>
    </row>
    <row r="39" spans="1:15" ht="21" customHeight="1">
      <c r="A39" s="108"/>
      <c r="B39" s="97"/>
      <c r="C39" s="10" t="s">
        <v>42</v>
      </c>
      <c r="D39" s="31">
        <f>'東津軽郡'!O39</f>
        <v>24</v>
      </c>
      <c r="E39" s="11">
        <f>'西津軽郡'!O39</f>
        <v>21</v>
      </c>
      <c r="F39" s="12">
        <f>'中津軽郡'!O39</f>
        <v>0</v>
      </c>
      <c r="G39" s="12">
        <f>'南津軽郡'!O39</f>
        <v>32</v>
      </c>
      <c r="H39" s="12">
        <f>'北津軽郡'!O39</f>
        <v>38</v>
      </c>
      <c r="I39" s="12">
        <f>'上北郡'!D39+'上北郡'!E39</f>
        <v>45</v>
      </c>
      <c r="J39" s="12">
        <f>'下北郡'!O39</f>
        <v>25</v>
      </c>
      <c r="K39" s="12">
        <f t="shared" si="1"/>
        <v>185</v>
      </c>
      <c r="L39" s="12">
        <f>SUM('県内10市'!D39:J39)</f>
        <v>1911</v>
      </c>
      <c r="M39" s="12"/>
      <c r="N39" s="63"/>
      <c r="O39" s="74">
        <f>O33+O36</f>
        <v>2096</v>
      </c>
    </row>
    <row r="40" spans="1:16" ht="21" customHeight="1" thickBot="1">
      <c r="A40" s="109"/>
      <c r="B40" s="100"/>
      <c r="C40" s="13" t="s">
        <v>43</v>
      </c>
      <c r="D40" s="71">
        <f>'東津軽郡'!O40</f>
        <v>6746</v>
      </c>
      <c r="E40" s="86">
        <f>'西津軽郡'!O40</f>
        <v>5548</v>
      </c>
      <c r="F40" s="34">
        <f>'中津軽郡'!O40</f>
        <v>451</v>
      </c>
      <c r="G40" s="34">
        <f>'南津軽郡'!O40</f>
        <v>9499</v>
      </c>
      <c r="H40" s="34">
        <f>'北津軽郡'!O40</f>
        <v>10533</v>
      </c>
      <c r="I40" s="34">
        <f>'上北郡'!D40+'上北郡'!E40</f>
        <v>5970</v>
      </c>
      <c r="J40" s="34">
        <f>'下北郡'!O40</f>
        <v>5480</v>
      </c>
      <c r="K40" s="34">
        <f t="shared" si="1"/>
        <v>44227</v>
      </c>
      <c r="L40" s="72">
        <f>SUM('県内10市'!D40:J40)</f>
        <v>202657</v>
      </c>
      <c r="M40" s="21"/>
      <c r="N40" s="64"/>
      <c r="O40" s="80">
        <f aca="true" t="shared" si="4" ref="O40:O56">SUM(K40:L40)</f>
        <v>246884</v>
      </c>
      <c r="P40" s="47"/>
    </row>
    <row r="41" spans="1:15" ht="21" customHeight="1">
      <c r="A41" s="125" t="s">
        <v>46</v>
      </c>
      <c r="B41" s="126"/>
      <c r="C41" s="7" t="s">
        <v>41</v>
      </c>
      <c r="D41" s="26">
        <f>'東津軽郡'!O41</f>
        <v>348</v>
      </c>
      <c r="E41" s="27">
        <f>'西津軽郡'!O41</f>
        <v>303</v>
      </c>
      <c r="F41" s="28">
        <f>'中津軽郡'!O41</f>
        <v>26</v>
      </c>
      <c r="G41" s="28">
        <f>'南津軽郡'!O41</f>
        <v>358</v>
      </c>
      <c r="H41" s="28">
        <f>'北津軽郡'!O41</f>
        <v>436</v>
      </c>
      <c r="I41" s="28">
        <f>'上北郡'!D41+'上北郡'!E41</f>
        <v>255</v>
      </c>
      <c r="J41" s="28">
        <f>'下北郡'!O41</f>
        <v>334</v>
      </c>
      <c r="K41" s="28">
        <f t="shared" si="1"/>
        <v>2060</v>
      </c>
      <c r="L41" s="29">
        <f>SUM('県内10市'!D41:J41)</f>
        <v>7464</v>
      </c>
      <c r="M41" s="9"/>
      <c r="N41" s="65"/>
      <c r="O41" s="79">
        <f t="shared" si="4"/>
        <v>9524</v>
      </c>
    </row>
    <row r="42" spans="1:15" ht="21" customHeight="1">
      <c r="A42" s="127"/>
      <c r="B42" s="128"/>
      <c r="C42" s="10" t="s">
        <v>42</v>
      </c>
      <c r="D42" s="31">
        <f>'東津軽郡'!O42</f>
        <v>23</v>
      </c>
      <c r="E42" s="11">
        <f>'西津軽郡'!O42</f>
        <v>59</v>
      </c>
      <c r="F42" s="12">
        <f>'中津軽郡'!O42</f>
        <v>0</v>
      </c>
      <c r="G42" s="12">
        <f>'南津軽郡'!O42</f>
        <v>54</v>
      </c>
      <c r="H42" s="12">
        <f>'北津軽郡'!O42</f>
        <v>91</v>
      </c>
      <c r="I42" s="12">
        <f>'上北郡'!D42+'上北郡'!E42</f>
        <v>22</v>
      </c>
      <c r="J42" s="12">
        <f>'下北郡'!O42</f>
        <v>14</v>
      </c>
      <c r="K42" s="12">
        <f t="shared" si="1"/>
        <v>263</v>
      </c>
      <c r="L42" s="12">
        <f>SUM('県内10市'!D42:J42)</f>
        <v>2696</v>
      </c>
      <c r="M42" s="12"/>
      <c r="N42" s="63"/>
      <c r="O42" s="74">
        <f t="shared" si="4"/>
        <v>2959</v>
      </c>
    </row>
    <row r="43" spans="1:15" ht="21" customHeight="1" thickBot="1">
      <c r="A43" s="129"/>
      <c r="B43" s="130"/>
      <c r="C43" s="13" t="s">
        <v>43</v>
      </c>
      <c r="D43" s="71">
        <f>'東津軽郡'!O43</f>
        <v>371</v>
      </c>
      <c r="E43" s="86">
        <f>'西津軽郡'!O43</f>
        <v>362</v>
      </c>
      <c r="F43" s="34">
        <f>'中津軽郡'!O43</f>
        <v>26</v>
      </c>
      <c r="G43" s="34">
        <f>'南津軽郡'!O43</f>
        <v>412</v>
      </c>
      <c r="H43" s="34">
        <f>'北津軽郡'!O43</f>
        <v>527</v>
      </c>
      <c r="I43" s="34">
        <f>'上北郡'!D43+'上北郡'!E43</f>
        <v>277</v>
      </c>
      <c r="J43" s="34">
        <f>'下北郡'!O43</f>
        <v>348</v>
      </c>
      <c r="K43" s="34">
        <f t="shared" si="1"/>
        <v>2323</v>
      </c>
      <c r="L43" s="72">
        <f>SUM('県内10市'!D43:J43)</f>
        <v>10160</v>
      </c>
      <c r="M43" s="44"/>
      <c r="N43" s="66"/>
      <c r="O43" s="80">
        <f t="shared" si="4"/>
        <v>12483</v>
      </c>
    </row>
    <row r="44" spans="1:15" ht="21" customHeight="1">
      <c r="A44" s="125" t="s">
        <v>47</v>
      </c>
      <c r="B44" s="126"/>
      <c r="C44" s="7" t="s">
        <v>41</v>
      </c>
      <c r="D44" s="26">
        <f>'東津軽郡'!O44</f>
        <v>171</v>
      </c>
      <c r="E44" s="27">
        <f>'西津軽郡'!O44</f>
        <v>158</v>
      </c>
      <c r="F44" s="28">
        <f>'中津軽郡'!O44</f>
        <v>25</v>
      </c>
      <c r="G44" s="28">
        <f>'南津軽郡'!O44</f>
        <v>207</v>
      </c>
      <c r="H44" s="28">
        <f>'北津軽郡'!O44</f>
        <v>271</v>
      </c>
      <c r="I44" s="28">
        <f>'上北郡'!D44+'上北郡'!E44</f>
        <v>125</v>
      </c>
      <c r="J44" s="28">
        <f>'下北郡'!O44</f>
        <v>112</v>
      </c>
      <c r="K44" s="28">
        <f t="shared" si="1"/>
        <v>1069</v>
      </c>
      <c r="L44" s="29">
        <f>SUM('県内10市'!D44:J44)</f>
        <v>4622</v>
      </c>
      <c r="M44" s="19"/>
      <c r="N44" s="67"/>
      <c r="O44" s="79">
        <f t="shared" si="4"/>
        <v>5691</v>
      </c>
    </row>
    <row r="45" spans="1:15" ht="21" customHeight="1">
      <c r="A45" s="127"/>
      <c r="B45" s="128"/>
      <c r="C45" s="10" t="s">
        <v>42</v>
      </c>
      <c r="D45" s="31">
        <f>'東津軽郡'!O45</f>
        <v>0</v>
      </c>
      <c r="E45" s="11">
        <f>'西津軽郡'!O45</f>
        <v>0</v>
      </c>
      <c r="F45" s="12">
        <f>'中津軽郡'!O45</f>
        <v>0</v>
      </c>
      <c r="G45" s="12">
        <f>'南津軽郡'!O45</f>
        <v>0</v>
      </c>
      <c r="H45" s="12">
        <f>'北津軽郡'!O45</f>
        <v>0</v>
      </c>
      <c r="I45" s="12">
        <f>'上北郡'!D45+'上北郡'!E45</f>
        <v>0</v>
      </c>
      <c r="J45" s="12">
        <f>'下北郡'!O45</f>
        <v>0</v>
      </c>
      <c r="K45" s="12">
        <f t="shared" si="1"/>
        <v>0</v>
      </c>
      <c r="L45" s="12">
        <f>SUM('県内10市'!D45:J45)</f>
        <v>12</v>
      </c>
      <c r="M45" s="12"/>
      <c r="N45" s="63"/>
      <c r="O45" s="74">
        <f t="shared" si="4"/>
        <v>12</v>
      </c>
    </row>
    <row r="46" spans="1:15" ht="21" customHeight="1" thickBot="1">
      <c r="A46" s="129"/>
      <c r="B46" s="130"/>
      <c r="C46" s="13" t="s">
        <v>43</v>
      </c>
      <c r="D46" s="71">
        <f>'東津軽郡'!O46</f>
        <v>171</v>
      </c>
      <c r="E46" s="86">
        <f>'西津軽郡'!O46</f>
        <v>158</v>
      </c>
      <c r="F46" s="34">
        <f>'中津軽郡'!O46</f>
        <v>25</v>
      </c>
      <c r="G46" s="34">
        <f>'南津軽郡'!O46</f>
        <v>207</v>
      </c>
      <c r="H46" s="34">
        <f>'北津軽郡'!O46</f>
        <v>271</v>
      </c>
      <c r="I46" s="34">
        <f>'上北郡'!D46+'上北郡'!E46</f>
        <v>125</v>
      </c>
      <c r="J46" s="34">
        <f>'下北郡'!O46</f>
        <v>112</v>
      </c>
      <c r="K46" s="34">
        <f t="shared" si="1"/>
        <v>1069</v>
      </c>
      <c r="L46" s="72">
        <f>SUM('県内10市'!D46:J46)</f>
        <v>4634</v>
      </c>
      <c r="M46" s="21"/>
      <c r="N46" s="64"/>
      <c r="O46" s="80">
        <f t="shared" si="4"/>
        <v>5703</v>
      </c>
    </row>
    <row r="47" spans="1:15" ht="21" customHeight="1" thickBot="1">
      <c r="A47" s="138" t="s">
        <v>48</v>
      </c>
      <c r="B47" s="139"/>
      <c r="C47" s="140"/>
      <c r="D47" s="26">
        <f>'東津軽郡'!O47</f>
        <v>9058</v>
      </c>
      <c r="E47" s="27">
        <f>'西津軽郡'!O47</f>
        <v>7376</v>
      </c>
      <c r="F47" s="28">
        <f>'中津軽郡'!O47</f>
        <v>674</v>
      </c>
      <c r="G47" s="28">
        <f>'南津軽郡'!O47</f>
        <v>12224</v>
      </c>
      <c r="H47" s="28">
        <f>'北津軽郡'!O47</f>
        <v>14187</v>
      </c>
      <c r="I47" s="28">
        <f>'上北郡'!D47+'上北郡'!E47</f>
        <v>7609</v>
      </c>
      <c r="J47" s="28">
        <f>'下北郡'!O47</f>
        <v>7161</v>
      </c>
      <c r="K47" s="28">
        <f t="shared" si="1"/>
        <v>58289</v>
      </c>
      <c r="L47" s="29">
        <f>SUM('県内10市'!D47:J47)</f>
        <v>259229</v>
      </c>
      <c r="M47" s="16"/>
      <c r="N47" s="68"/>
      <c r="O47" s="76">
        <f t="shared" si="4"/>
        <v>317518</v>
      </c>
    </row>
    <row r="48" spans="1:15" ht="21" customHeight="1" thickBot="1">
      <c r="A48" s="138" t="s">
        <v>132</v>
      </c>
      <c r="B48" s="139"/>
      <c r="C48" s="140"/>
      <c r="D48" s="26">
        <f>'東津軽郡'!O48</f>
        <v>119</v>
      </c>
      <c r="E48" s="27">
        <f>'西津軽郡'!O48</f>
        <v>64</v>
      </c>
      <c r="F48" s="28">
        <f>'中津軽郡'!O48</f>
        <v>6</v>
      </c>
      <c r="G48" s="28">
        <f>'南津軽郡'!O48</f>
        <v>256</v>
      </c>
      <c r="H48" s="28">
        <f>'北津軽郡'!O48</f>
        <v>331</v>
      </c>
      <c r="I48" s="28">
        <f>'上北郡'!D48+'上北郡'!E48</f>
        <v>133</v>
      </c>
      <c r="J48" s="28">
        <f>'下北郡'!O48</f>
        <v>88</v>
      </c>
      <c r="K48" s="28">
        <f t="shared" si="1"/>
        <v>997</v>
      </c>
      <c r="L48" s="29">
        <f>SUM('県内10市'!D48:J48)</f>
        <v>5348</v>
      </c>
      <c r="M48" s="70"/>
      <c r="N48" s="69"/>
      <c r="O48" s="76">
        <f t="shared" si="4"/>
        <v>6345</v>
      </c>
    </row>
    <row r="49" spans="1:15" ht="21" customHeight="1" thickBot="1">
      <c r="A49" s="138" t="s">
        <v>49</v>
      </c>
      <c r="B49" s="139"/>
      <c r="C49" s="140"/>
      <c r="D49" s="26">
        <f>'東津軽郡'!O49</f>
        <v>9177</v>
      </c>
      <c r="E49" s="27">
        <f>'西津軽郡'!O49</f>
        <v>7440</v>
      </c>
      <c r="F49" s="28">
        <f>'中津軽郡'!O49</f>
        <v>680</v>
      </c>
      <c r="G49" s="28">
        <f>'南津軽郡'!O49</f>
        <v>12480</v>
      </c>
      <c r="H49" s="28">
        <f>'北津軽郡'!O49</f>
        <v>14518</v>
      </c>
      <c r="I49" s="28">
        <f>'上北郡'!D49+'上北郡'!E49</f>
        <v>7742</v>
      </c>
      <c r="J49" s="28">
        <f>'下北郡'!O49</f>
        <v>7249</v>
      </c>
      <c r="K49" s="28">
        <f t="shared" si="1"/>
        <v>59286</v>
      </c>
      <c r="L49" s="29">
        <f>SUM('県内10市'!D49:J49)</f>
        <v>264577</v>
      </c>
      <c r="M49" s="16"/>
      <c r="N49" s="68"/>
      <c r="O49" s="76">
        <f t="shared" si="4"/>
        <v>323863</v>
      </c>
    </row>
    <row r="50" spans="1:15" ht="21" customHeight="1">
      <c r="A50" s="151" t="s">
        <v>133</v>
      </c>
      <c r="B50" s="126" t="s">
        <v>50</v>
      </c>
      <c r="C50" s="7" t="s">
        <v>51</v>
      </c>
      <c r="D50" s="26">
        <f>'東津軽郡'!O50</f>
        <v>4845</v>
      </c>
      <c r="E50" s="27">
        <f>'西津軽郡'!O50</f>
        <v>4255</v>
      </c>
      <c r="F50" s="28">
        <f>'中津軽郡'!O50</f>
        <v>336</v>
      </c>
      <c r="G50" s="28">
        <f>'南津軽郡'!O50</f>
        <v>8267</v>
      </c>
      <c r="H50" s="28">
        <f>'北津軽郡'!O50</f>
        <v>10192</v>
      </c>
      <c r="I50" s="28">
        <f>'上北郡'!D50+'上北郡'!E50</f>
        <v>3500</v>
      </c>
      <c r="J50" s="28">
        <f>'下北郡'!O50</f>
        <v>2920</v>
      </c>
      <c r="K50" s="28">
        <f t="shared" si="1"/>
        <v>34315</v>
      </c>
      <c r="L50" s="29">
        <f>SUM('県内10市'!D50:J50)</f>
        <v>152014</v>
      </c>
      <c r="M50" s="19"/>
      <c r="N50" s="67"/>
      <c r="O50" s="79">
        <f t="shared" si="4"/>
        <v>186329</v>
      </c>
    </row>
    <row r="51" spans="1:15" ht="21" customHeight="1">
      <c r="A51" s="98"/>
      <c r="B51" s="128"/>
      <c r="C51" s="10" t="s">
        <v>52</v>
      </c>
      <c r="D51" s="31">
        <f>'東津軽郡'!O51</f>
        <v>3149</v>
      </c>
      <c r="E51" s="11">
        <f>'西津軽郡'!O51</f>
        <v>3496</v>
      </c>
      <c r="F51" s="12">
        <f>'中津軽郡'!O51</f>
        <v>307</v>
      </c>
      <c r="G51" s="12">
        <f>'南津軽郡'!O51</f>
        <v>4653</v>
      </c>
      <c r="H51" s="12">
        <f>'北津軽郡'!O51</f>
        <v>7283</v>
      </c>
      <c r="I51" s="12">
        <f>'上北郡'!D51+'上北郡'!E51</f>
        <v>1800</v>
      </c>
      <c r="J51" s="12">
        <f>'下北郡'!O51</f>
        <v>2409</v>
      </c>
      <c r="K51" s="12">
        <f t="shared" si="1"/>
        <v>23097</v>
      </c>
      <c r="L51" s="12">
        <f>SUM('県内10市'!D51:J51)</f>
        <v>63408</v>
      </c>
      <c r="M51" s="12"/>
      <c r="N51" s="63"/>
      <c r="O51" s="74">
        <f t="shared" si="4"/>
        <v>86505</v>
      </c>
    </row>
    <row r="52" spans="1:15" ht="21" customHeight="1">
      <c r="A52" s="98"/>
      <c r="B52" s="128"/>
      <c r="C52" s="10" t="s">
        <v>43</v>
      </c>
      <c r="D52" s="31">
        <f>'東津軽郡'!O52</f>
        <v>7994</v>
      </c>
      <c r="E52" s="11">
        <f>'西津軽郡'!O52</f>
        <v>7751</v>
      </c>
      <c r="F52" s="12">
        <f>'中津軽郡'!O52</f>
        <v>643</v>
      </c>
      <c r="G52" s="12">
        <f>'南津軽郡'!O52</f>
        <v>12920</v>
      </c>
      <c r="H52" s="12">
        <f>'北津軽郡'!O52</f>
        <v>17475</v>
      </c>
      <c r="I52" s="12">
        <f>'上北郡'!D52+'上北郡'!E52</f>
        <v>5300</v>
      </c>
      <c r="J52" s="12">
        <f>'下北郡'!O52</f>
        <v>5329</v>
      </c>
      <c r="K52" s="12">
        <f t="shared" si="1"/>
        <v>57412</v>
      </c>
      <c r="L52" s="12">
        <f>SUM('県内10市'!D52:J52)</f>
        <v>215422</v>
      </c>
      <c r="M52" s="12"/>
      <c r="N52" s="63"/>
      <c r="O52" s="74">
        <f t="shared" si="4"/>
        <v>272834</v>
      </c>
    </row>
    <row r="53" spans="1:15" ht="21" customHeight="1">
      <c r="A53" s="98"/>
      <c r="B53" s="134" t="s">
        <v>134</v>
      </c>
      <c r="C53" s="135"/>
      <c r="D53" s="31">
        <f>'東津軽郡'!O53</f>
        <v>46</v>
      </c>
      <c r="E53" s="11">
        <f>'西津軽郡'!O53</f>
        <v>70</v>
      </c>
      <c r="F53" s="12">
        <f>'中津軽郡'!O53</f>
        <v>5</v>
      </c>
      <c r="G53" s="12">
        <f>'南津軽郡'!O53</f>
        <v>49</v>
      </c>
      <c r="H53" s="12">
        <f>'北津軽郡'!O53</f>
        <v>78</v>
      </c>
      <c r="I53" s="12">
        <f>'上北郡'!D53+'上北郡'!E53</f>
        <v>25</v>
      </c>
      <c r="J53" s="12">
        <f>'下北郡'!O53</f>
        <v>22</v>
      </c>
      <c r="K53" s="12">
        <f t="shared" si="1"/>
        <v>295</v>
      </c>
      <c r="L53" s="12">
        <f>SUM('県内10市'!D53:J53)</f>
        <v>1099</v>
      </c>
      <c r="M53" s="12"/>
      <c r="N53" s="63"/>
      <c r="O53" s="74">
        <f t="shared" si="4"/>
        <v>1394</v>
      </c>
    </row>
    <row r="54" spans="1:15" ht="21" customHeight="1" thickBot="1">
      <c r="A54" s="99"/>
      <c r="B54" s="149" t="s">
        <v>135</v>
      </c>
      <c r="C54" s="150"/>
      <c r="D54" s="71">
        <f>'東津軽郡'!O54</f>
        <v>257</v>
      </c>
      <c r="E54" s="86">
        <f>'西津軽郡'!O54</f>
        <v>203</v>
      </c>
      <c r="F54" s="34">
        <f>'中津軽郡'!O54</f>
        <v>31</v>
      </c>
      <c r="G54" s="34">
        <f>'南津軽郡'!O54</f>
        <v>303</v>
      </c>
      <c r="H54" s="34">
        <f>'北津軽郡'!O54</f>
        <v>425</v>
      </c>
      <c r="I54" s="34">
        <f>'上北郡'!D54+'上北郡'!E54</f>
        <v>188</v>
      </c>
      <c r="J54" s="34">
        <f>'下北郡'!O54</f>
        <v>137</v>
      </c>
      <c r="K54" s="34">
        <f t="shared" si="1"/>
        <v>1544</v>
      </c>
      <c r="L54" s="72">
        <f>SUM('県内10市'!D54:J54)</f>
        <v>7470</v>
      </c>
      <c r="M54" s="21"/>
      <c r="N54" s="64"/>
      <c r="O54" s="80">
        <f t="shared" si="4"/>
        <v>9014</v>
      </c>
    </row>
    <row r="55" spans="1:15" ht="21" customHeight="1" thickBot="1">
      <c r="A55" s="143" t="s">
        <v>54</v>
      </c>
      <c r="B55" s="144"/>
      <c r="C55" s="145"/>
      <c r="D55" s="26">
        <f>'東津軽郡'!O55</f>
        <v>8297</v>
      </c>
      <c r="E55" s="27">
        <f>'西津軽郡'!O55</f>
        <v>8024</v>
      </c>
      <c r="F55" s="28">
        <f>'中津軽郡'!O55</f>
        <v>679</v>
      </c>
      <c r="G55" s="28">
        <f>'南津軽郡'!O55</f>
        <v>13272</v>
      </c>
      <c r="H55" s="28">
        <f>'北津軽郡'!O55</f>
        <v>17978</v>
      </c>
      <c r="I55" s="28">
        <f>'上北郡'!D55+'上北郡'!E55</f>
        <v>5513</v>
      </c>
      <c r="J55" s="28">
        <f>'下北郡'!O55</f>
        <v>5488</v>
      </c>
      <c r="K55" s="28">
        <f t="shared" si="1"/>
        <v>59251</v>
      </c>
      <c r="L55" s="29">
        <f>SUM('県内10市'!D55:J55)</f>
        <v>223991</v>
      </c>
      <c r="M55" s="16"/>
      <c r="N55" s="68"/>
      <c r="O55" s="76">
        <f t="shared" si="4"/>
        <v>283242</v>
      </c>
    </row>
    <row r="56" spans="1:15" ht="23.25" customHeight="1" thickBot="1">
      <c r="A56" s="146" t="s">
        <v>35</v>
      </c>
      <c r="B56" s="147"/>
      <c r="C56" s="148"/>
      <c r="D56" s="81">
        <f>'東津軽郡'!O56</f>
        <v>17474</v>
      </c>
      <c r="E56" s="77">
        <f>'西津軽郡'!O56</f>
        <v>15464</v>
      </c>
      <c r="F56" s="78">
        <f>'中津軽郡'!O56</f>
        <v>1359</v>
      </c>
      <c r="G56" s="78">
        <f>'南津軽郡'!O56</f>
        <v>25752</v>
      </c>
      <c r="H56" s="78">
        <f>'北津軽郡'!O56</f>
        <v>32496</v>
      </c>
      <c r="I56" s="78">
        <f>'上北郡'!D56+'上北郡'!E56</f>
        <v>13255</v>
      </c>
      <c r="J56" s="78">
        <f>'下北郡'!O56</f>
        <v>12737</v>
      </c>
      <c r="K56" s="78">
        <f t="shared" si="1"/>
        <v>118537</v>
      </c>
      <c r="L56" s="82">
        <f>SUM('県内10市'!D56:J56)</f>
        <v>488568</v>
      </c>
      <c r="M56" s="78"/>
      <c r="N56" s="85"/>
      <c r="O56" s="76">
        <f t="shared" si="4"/>
        <v>607105</v>
      </c>
    </row>
    <row r="59" spans="1:15" ht="13.5">
      <c r="A59" s="132" t="s">
        <v>177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B20:B22"/>
    <mergeCell ref="A11:A22"/>
    <mergeCell ref="B29:B31"/>
    <mergeCell ref="B38:B40"/>
    <mergeCell ref="A7:C7"/>
    <mergeCell ref="A41:B43"/>
    <mergeCell ref="B23:B25"/>
    <mergeCell ref="A23:A31"/>
    <mergeCell ref="B26:B28"/>
    <mergeCell ref="A50:A54"/>
    <mergeCell ref="A32:A40"/>
    <mergeCell ref="B53:C53"/>
    <mergeCell ref="A44:B46"/>
    <mergeCell ref="B35:B37"/>
    <mergeCell ref="A47:C47"/>
    <mergeCell ref="D7:D10"/>
    <mergeCell ref="B8:B10"/>
    <mergeCell ref="B17:B19"/>
    <mergeCell ref="C8:C10"/>
    <mergeCell ref="A8:A10"/>
    <mergeCell ref="F7:F10"/>
    <mergeCell ref="A56:C56"/>
    <mergeCell ref="M7:M10"/>
    <mergeCell ref="B50:B52"/>
    <mergeCell ref="N7:N10"/>
    <mergeCell ref="H7:H10"/>
    <mergeCell ref="G7:G10"/>
    <mergeCell ref="E7:E10"/>
    <mergeCell ref="B11:B13"/>
    <mergeCell ref="B32:B34"/>
    <mergeCell ref="I7:I10"/>
    <mergeCell ref="O7:O10"/>
    <mergeCell ref="K7:K10"/>
    <mergeCell ref="L7:L10"/>
    <mergeCell ref="J7:J10"/>
    <mergeCell ref="B14:B16"/>
    <mergeCell ref="A59:O60"/>
    <mergeCell ref="A48:C48"/>
    <mergeCell ref="A55:C55"/>
    <mergeCell ref="A49:C49"/>
    <mergeCell ref="B54:C5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04" t="s">
        <v>4</v>
      </c>
      <c r="B7" s="105"/>
      <c r="C7" s="106"/>
      <c r="D7" s="172" t="s">
        <v>56</v>
      </c>
      <c r="E7" s="117" t="s">
        <v>53</v>
      </c>
      <c r="F7" s="117" t="s">
        <v>57</v>
      </c>
      <c r="G7" s="117" t="s">
        <v>58</v>
      </c>
      <c r="H7" s="175" t="s">
        <v>59</v>
      </c>
      <c r="I7" s="117"/>
      <c r="J7" s="117"/>
      <c r="K7" s="117"/>
      <c r="L7" s="117"/>
      <c r="M7" s="117"/>
      <c r="N7" s="117"/>
      <c r="O7" s="161" t="s">
        <v>60</v>
      </c>
    </row>
    <row r="8" spans="1:15" ht="13.5">
      <c r="A8" s="98" t="s">
        <v>37</v>
      </c>
      <c r="B8" s="97" t="s">
        <v>38</v>
      </c>
      <c r="C8" s="120" t="s">
        <v>39</v>
      </c>
      <c r="D8" s="173"/>
      <c r="E8" s="152"/>
      <c r="F8" s="152"/>
      <c r="G8" s="152"/>
      <c r="H8" s="176"/>
      <c r="I8" s="152"/>
      <c r="J8" s="154"/>
      <c r="K8" s="154"/>
      <c r="L8" s="152"/>
      <c r="M8" s="152"/>
      <c r="N8" s="152"/>
      <c r="O8" s="162"/>
    </row>
    <row r="9" spans="1:15" ht="13.5">
      <c r="A9" s="98"/>
      <c r="B9" s="97"/>
      <c r="C9" s="120"/>
      <c r="D9" s="173"/>
      <c r="E9" s="152"/>
      <c r="F9" s="152"/>
      <c r="G9" s="152"/>
      <c r="H9" s="176"/>
      <c r="I9" s="152"/>
      <c r="J9" s="154"/>
      <c r="K9" s="154"/>
      <c r="L9" s="152"/>
      <c r="M9" s="152"/>
      <c r="N9" s="152"/>
      <c r="O9" s="162"/>
    </row>
    <row r="10" spans="1:15" ht="18.75" customHeight="1" thickBot="1">
      <c r="A10" s="99"/>
      <c r="B10" s="100"/>
      <c r="C10" s="121"/>
      <c r="D10" s="174"/>
      <c r="E10" s="153"/>
      <c r="F10" s="153"/>
      <c r="G10" s="153"/>
      <c r="H10" s="177"/>
      <c r="I10" s="153"/>
      <c r="J10" s="155"/>
      <c r="K10" s="155"/>
      <c r="L10" s="153"/>
      <c r="M10" s="153"/>
      <c r="N10" s="153"/>
      <c r="O10" s="163"/>
    </row>
    <row r="11" spans="1:15" ht="21" customHeight="1">
      <c r="A11" s="107" t="s">
        <v>14</v>
      </c>
      <c r="B11" s="96" t="s">
        <v>40</v>
      </c>
      <c r="C11" s="7" t="s">
        <v>41</v>
      </c>
      <c r="D11" s="27">
        <f>SUM('上北郡'!F11:J11)</f>
        <v>2538</v>
      </c>
      <c r="E11" s="28">
        <f>'三戸郡'!O11</f>
        <v>1542</v>
      </c>
      <c r="F11" s="28">
        <f aca="true" t="shared" si="0" ref="F11:F56">SUM(D11:E11)</f>
        <v>4080</v>
      </c>
      <c r="G11" s="21">
        <f>SUM('県内10市'!K11:M11)</f>
        <v>6103</v>
      </c>
      <c r="H11" s="88">
        <f aca="true" t="shared" si="1" ref="H11:H56">SUM(F11:G11)</f>
        <v>10183</v>
      </c>
      <c r="I11" s="91"/>
      <c r="J11" s="91"/>
      <c r="K11" s="91"/>
      <c r="L11" s="91"/>
      <c r="M11" s="91"/>
      <c r="N11" s="91"/>
      <c r="O11" s="73">
        <f>'青森管轄'!O11+'八戸管轄'!H11</f>
        <v>24485</v>
      </c>
    </row>
    <row r="12" spans="1:15" ht="21" customHeight="1">
      <c r="A12" s="108"/>
      <c r="B12" s="97"/>
      <c r="C12" s="10" t="s">
        <v>42</v>
      </c>
      <c r="D12" s="31">
        <f>SUM('上北郡'!F12:J12)</f>
        <v>524</v>
      </c>
      <c r="E12" s="12">
        <f>'三戸郡'!O12</f>
        <v>571</v>
      </c>
      <c r="F12" s="12">
        <f t="shared" si="0"/>
        <v>1095</v>
      </c>
      <c r="G12" s="12">
        <f>SUM('県内10市'!K12:M12)</f>
        <v>2501</v>
      </c>
      <c r="H12" s="87">
        <f t="shared" si="1"/>
        <v>3596</v>
      </c>
      <c r="I12" s="33"/>
      <c r="J12" s="33"/>
      <c r="K12" s="33"/>
      <c r="L12" s="33"/>
      <c r="M12" s="33"/>
      <c r="N12" s="33"/>
      <c r="O12" s="74">
        <f>'青森管轄'!O12+'八戸管轄'!H12</f>
        <v>8136</v>
      </c>
    </row>
    <row r="13" spans="1:15" ht="21" customHeight="1">
      <c r="A13" s="108"/>
      <c r="B13" s="97"/>
      <c r="C13" s="10" t="s">
        <v>43</v>
      </c>
      <c r="D13" s="31">
        <f>SUM('上北郡'!F13:J13)</f>
        <v>3062</v>
      </c>
      <c r="E13" s="12">
        <f>'三戸郡'!O13</f>
        <v>2113</v>
      </c>
      <c r="F13" s="12">
        <f t="shared" si="0"/>
        <v>5175</v>
      </c>
      <c r="G13" s="12">
        <f>SUM('県内10市'!K13:M13)</f>
        <v>8604</v>
      </c>
      <c r="H13" s="87">
        <f t="shared" si="1"/>
        <v>13779</v>
      </c>
      <c r="I13" s="33"/>
      <c r="J13" s="33"/>
      <c r="K13" s="33"/>
      <c r="L13" s="33"/>
      <c r="M13" s="33"/>
      <c r="N13" s="33"/>
      <c r="O13" s="74">
        <f>'青森管轄'!O13+'八戸管轄'!H13</f>
        <v>32621</v>
      </c>
    </row>
    <row r="14" spans="1:15" ht="21" customHeight="1">
      <c r="A14" s="108"/>
      <c r="B14" s="97" t="s">
        <v>44</v>
      </c>
      <c r="C14" s="10" t="s">
        <v>41</v>
      </c>
      <c r="D14" s="31">
        <f>SUM('上北郡'!F14:J14)</f>
        <v>4219</v>
      </c>
      <c r="E14" s="12">
        <f>'三戸郡'!O14</f>
        <v>2990</v>
      </c>
      <c r="F14" s="12">
        <f t="shared" si="0"/>
        <v>7209</v>
      </c>
      <c r="G14" s="12">
        <f>SUM('県内10市'!K14:M14)</f>
        <v>12998</v>
      </c>
      <c r="H14" s="87">
        <f t="shared" si="1"/>
        <v>20207</v>
      </c>
      <c r="I14" s="33"/>
      <c r="J14" s="33"/>
      <c r="K14" s="33"/>
      <c r="L14" s="33"/>
      <c r="M14" s="33"/>
      <c r="N14" s="33"/>
      <c r="O14" s="74">
        <f>'青森管轄'!O14+'八戸管轄'!H14</f>
        <v>50716</v>
      </c>
    </row>
    <row r="15" spans="1:15" ht="21" customHeight="1">
      <c r="A15" s="108"/>
      <c r="B15" s="97"/>
      <c r="C15" s="10" t="s">
        <v>42</v>
      </c>
      <c r="D15" s="31">
        <f>SUM('上北郡'!F15:J15)</f>
        <v>53</v>
      </c>
      <c r="E15" s="12">
        <f>'三戸郡'!O15</f>
        <v>49</v>
      </c>
      <c r="F15" s="12">
        <f t="shared" si="0"/>
        <v>102</v>
      </c>
      <c r="G15" s="12">
        <f>SUM('県内10市'!K15:M15)</f>
        <v>162</v>
      </c>
      <c r="H15" s="87">
        <f t="shared" si="1"/>
        <v>264</v>
      </c>
      <c r="I15" s="33"/>
      <c r="J15" s="33"/>
      <c r="K15" s="33"/>
      <c r="L15" s="33"/>
      <c r="M15" s="33"/>
      <c r="N15" s="33"/>
      <c r="O15" s="74">
        <f>'青森管轄'!O15+'八戸管轄'!H15</f>
        <v>695</v>
      </c>
    </row>
    <row r="16" spans="1:15" ht="21" customHeight="1">
      <c r="A16" s="108"/>
      <c r="B16" s="97"/>
      <c r="C16" s="10" t="s">
        <v>43</v>
      </c>
      <c r="D16" s="31">
        <f>SUM('上北郡'!F16:J16)</f>
        <v>4272</v>
      </c>
      <c r="E16" s="12">
        <f>'三戸郡'!O16</f>
        <v>3039</v>
      </c>
      <c r="F16" s="12">
        <f t="shared" si="0"/>
        <v>7311</v>
      </c>
      <c r="G16" s="12">
        <f>SUM('県内10市'!K16:M16)</f>
        <v>13160</v>
      </c>
      <c r="H16" s="87">
        <f t="shared" si="1"/>
        <v>20471</v>
      </c>
      <c r="I16" s="33"/>
      <c r="J16" s="33"/>
      <c r="K16" s="33"/>
      <c r="L16" s="33"/>
      <c r="M16" s="33"/>
      <c r="N16" s="33"/>
      <c r="O16" s="74">
        <f>'青森管轄'!O16+'八戸管轄'!H16</f>
        <v>51411</v>
      </c>
    </row>
    <row r="17" spans="1:15" ht="21" customHeight="1">
      <c r="A17" s="108"/>
      <c r="B17" s="97" t="s">
        <v>45</v>
      </c>
      <c r="C17" s="10" t="s">
        <v>41</v>
      </c>
      <c r="D17" s="31">
        <f>SUM('上北郡'!F17:J17)</f>
        <v>15</v>
      </c>
      <c r="E17" s="12">
        <f>'三戸郡'!O17</f>
        <v>5</v>
      </c>
      <c r="F17" s="12">
        <f t="shared" si="0"/>
        <v>20</v>
      </c>
      <c r="G17" s="12">
        <f>SUM('県内10市'!K17:M17)</f>
        <v>36</v>
      </c>
      <c r="H17" s="87">
        <f t="shared" si="1"/>
        <v>56</v>
      </c>
      <c r="I17" s="33"/>
      <c r="J17" s="33"/>
      <c r="K17" s="33"/>
      <c r="L17" s="33"/>
      <c r="M17" s="33"/>
      <c r="N17" s="33"/>
      <c r="O17" s="74">
        <f>'青森管轄'!O17+'八戸管轄'!H17</f>
        <v>166</v>
      </c>
    </row>
    <row r="18" spans="1:15" ht="21" customHeight="1">
      <c r="A18" s="108"/>
      <c r="B18" s="97"/>
      <c r="C18" s="10" t="s">
        <v>42</v>
      </c>
      <c r="D18" s="31">
        <f>SUM('上北郡'!F18:J18)</f>
        <v>31</v>
      </c>
      <c r="E18" s="12">
        <f>'三戸郡'!O18</f>
        <v>37</v>
      </c>
      <c r="F18" s="12">
        <f t="shared" si="0"/>
        <v>68</v>
      </c>
      <c r="G18" s="12">
        <f>SUM('県内10市'!K18:M18)</f>
        <v>397</v>
      </c>
      <c r="H18" s="87">
        <f t="shared" si="1"/>
        <v>465</v>
      </c>
      <c r="I18" s="33"/>
      <c r="J18" s="33"/>
      <c r="K18" s="33"/>
      <c r="L18" s="33"/>
      <c r="M18" s="33"/>
      <c r="N18" s="33"/>
      <c r="O18" s="74">
        <f>'青森管轄'!O18+'八戸管轄'!H18</f>
        <v>688</v>
      </c>
    </row>
    <row r="19" spans="1:15" ht="21" customHeight="1">
      <c r="A19" s="108"/>
      <c r="B19" s="97"/>
      <c r="C19" s="10" t="s">
        <v>43</v>
      </c>
      <c r="D19" s="31">
        <f>SUM('上北郡'!F19:J19)</f>
        <v>46</v>
      </c>
      <c r="E19" s="12">
        <f>'三戸郡'!O19</f>
        <v>42</v>
      </c>
      <c r="F19" s="12">
        <f t="shared" si="0"/>
        <v>88</v>
      </c>
      <c r="G19" s="12">
        <f>SUM('県内10市'!K19:M19)</f>
        <v>433</v>
      </c>
      <c r="H19" s="87">
        <f t="shared" si="1"/>
        <v>521</v>
      </c>
      <c r="I19" s="33"/>
      <c r="J19" s="33"/>
      <c r="K19" s="33"/>
      <c r="L19" s="33"/>
      <c r="M19" s="33"/>
      <c r="N19" s="33"/>
      <c r="O19" s="74">
        <f>'青森管轄'!O19+'八戸管轄'!H19</f>
        <v>854</v>
      </c>
    </row>
    <row r="20" spans="1:15" ht="21" customHeight="1">
      <c r="A20" s="108"/>
      <c r="B20" s="97" t="s">
        <v>21</v>
      </c>
      <c r="C20" s="10" t="s">
        <v>41</v>
      </c>
      <c r="D20" s="31">
        <f>SUM('上北郡'!F20:J20)</f>
        <v>6772</v>
      </c>
      <c r="E20" s="12">
        <f>'三戸郡'!O20</f>
        <v>4537</v>
      </c>
      <c r="F20" s="12">
        <f t="shared" si="0"/>
        <v>11309</v>
      </c>
      <c r="G20" s="12">
        <f>SUM('県内10市'!K20:M20)</f>
        <v>19137</v>
      </c>
      <c r="H20" s="87">
        <f t="shared" si="1"/>
        <v>30446</v>
      </c>
      <c r="I20" s="11"/>
      <c r="J20" s="11"/>
      <c r="K20" s="11"/>
      <c r="L20" s="11"/>
      <c r="M20" s="11"/>
      <c r="N20" s="11"/>
      <c r="O20" s="74">
        <f>'青森管轄'!O20+'八戸管轄'!H20</f>
        <v>75367</v>
      </c>
    </row>
    <row r="21" spans="1:15" ht="21" customHeight="1">
      <c r="A21" s="108"/>
      <c r="B21" s="97"/>
      <c r="C21" s="10" t="s">
        <v>42</v>
      </c>
      <c r="D21" s="31">
        <f>SUM('上北郡'!F21:J21)</f>
        <v>608</v>
      </c>
      <c r="E21" s="12">
        <f>'三戸郡'!O21</f>
        <v>657</v>
      </c>
      <c r="F21" s="12">
        <f t="shared" si="0"/>
        <v>1265</v>
      </c>
      <c r="G21" s="21">
        <f>SUM('県内10市'!K21:M21)</f>
        <v>3060</v>
      </c>
      <c r="H21" s="87">
        <f t="shared" si="1"/>
        <v>4325</v>
      </c>
      <c r="I21" s="11"/>
      <c r="J21" s="11"/>
      <c r="K21" s="11"/>
      <c r="L21" s="11"/>
      <c r="M21" s="11"/>
      <c r="N21" s="11"/>
      <c r="O21" s="74">
        <f>'青森管轄'!O21+'八戸管轄'!H21</f>
        <v>9519</v>
      </c>
    </row>
    <row r="22" spans="1:15" ht="21" customHeight="1" thickBot="1">
      <c r="A22" s="109"/>
      <c r="B22" s="100"/>
      <c r="C22" s="13" t="s">
        <v>43</v>
      </c>
      <c r="D22" s="86">
        <f>SUM('上北郡'!F22:J22)</f>
        <v>7380</v>
      </c>
      <c r="E22" s="34">
        <f>'三戸郡'!O22</f>
        <v>5194</v>
      </c>
      <c r="F22" s="70">
        <f t="shared" si="0"/>
        <v>12574</v>
      </c>
      <c r="G22" s="44">
        <f>SUM('県内10市'!K22:M22)</f>
        <v>22197</v>
      </c>
      <c r="H22" s="84">
        <f t="shared" si="1"/>
        <v>34771</v>
      </c>
      <c r="I22" s="18"/>
      <c r="J22" s="18"/>
      <c r="K22" s="18"/>
      <c r="L22" s="18"/>
      <c r="M22" s="18"/>
      <c r="N22" s="18"/>
      <c r="O22" s="75">
        <f>'青森管轄'!O22+'八戸管轄'!H22</f>
        <v>84886</v>
      </c>
    </row>
    <row r="23" spans="1:15" ht="21" customHeight="1">
      <c r="A23" s="107" t="s">
        <v>22</v>
      </c>
      <c r="B23" s="96" t="s">
        <v>40</v>
      </c>
      <c r="C23" s="7" t="s">
        <v>41</v>
      </c>
      <c r="D23" s="27">
        <f>SUM('上北郡'!F23:J23)</f>
        <v>57</v>
      </c>
      <c r="E23" s="28">
        <f>'三戸郡'!O23</f>
        <v>25</v>
      </c>
      <c r="F23" s="34">
        <f t="shared" si="0"/>
        <v>82</v>
      </c>
      <c r="G23" s="34">
        <f>SUM('県内10市'!K23:M23)</f>
        <v>98</v>
      </c>
      <c r="H23" s="92">
        <f t="shared" si="1"/>
        <v>180</v>
      </c>
      <c r="I23" s="91"/>
      <c r="J23" s="91"/>
      <c r="K23" s="91"/>
      <c r="L23" s="91"/>
      <c r="M23" s="91"/>
      <c r="N23" s="91"/>
      <c r="O23" s="73">
        <f>'青森管轄'!O23+'八戸管轄'!H23</f>
        <v>459</v>
      </c>
    </row>
    <row r="24" spans="1:15" ht="21" customHeight="1">
      <c r="A24" s="108"/>
      <c r="B24" s="97"/>
      <c r="C24" s="10" t="s">
        <v>42</v>
      </c>
      <c r="D24" s="31">
        <f>SUM('上北郡'!F24:J24)</f>
        <v>139</v>
      </c>
      <c r="E24" s="12">
        <f>'三戸郡'!O24</f>
        <v>56</v>
      </c>
      <c r="F24" s="12">
        <f t="shared" si="0"/>
        <v>195</v>
      </c>
      <c r="G24" s="12">
        <f>SUM('県内10市'!K24:M24)</f>
        <v>375</v>
      </c>
      <c r="H24" s="87">
        <f t="shared" si="1"/>
        <v>570</v>
      </c>
      <c r="I24" s="33"/>
      <c r="J24" s="33"/>
      <c r="K24" s="33"/>
      <c r="L24" s="33"/>
      <c r="M24" s="33"/>
      <c r="N24" s="33"/>
      <c r="O24" s="74">
        <f>'青森管轄'!O24+'八戸管轄'!H24</f>
        <v>1313</v>
      </c>
    </row>
    <row r="25" spans="1:15" ht="21" customHeight="1">
      <c r="A25" s="108"/>
      <c r="B25" s="97"/>
      <c r="C25" s="10" t="s">
        <v>43</v>
      </c>
      <c r="D25" s="31">
        <f>SUM('上北郡'!F25:J25)</f>
        <v>196</v>
      </c>
      <c r="E25" s="12">
        <f>'三戸郡'!O25</f>
        <v>81</v>
      </c>
      <c r="F25" s="12">
        <f t="shared" si="0"/>
        <v>277</v>
      </c>
      <c r="G25" s="12">
        <f>SUM('県内10市'!K25:M25)</f>
        <v>473</v>
      </c>
      <c r="H25" s="87">
        <f t="shared" si="1"/>
        <v>750</v>
      </c>
      <c r="I25" s="33"/>
      <c r="J25" s="33"/>
      <c r="K25" s="33"/>
      <c r="L25" s="33"/>
      <c r="M25" s="33"/>
      <c r="N25" s="33"/>
      <c r="O25" s="74">
        <f>'青森管轄'!O25+'八戸管轄'!H25</f>
        <v>1772</v>
      </c>
    </row>
    <row r="26" spans="1:15" ht="21" customHeight="1">
      <c r="A26" s="108"/>
      <c r="B26" s="97" t="s">
        <v>44</v>
      </c>
      <c r="C26" s="10" t="s">
        <v>41</v>
      </c>
      <c r="D26" s="31">
        <f>SUM('上北郡'!F26:J26)</f>
        <v>153</v>
      </c>
      <c r="E26" s="12">
        <f>'三戸郡'!O26</f>
        <v>101</v>
      </c>
      <c r="F26" s="12">
        <f t="shared" si="0"/>
        <v>254</v>
      </c>
      <c r="G26" s="12">
        <f>SUM('県内10市'!K26:M26)</f>
        <v>506</v>
      </c>
      <c r="H26" s="87">
        <f t="shared" si="1"/>
        <v>760</v>
      </c>
      <c r="I26" s="33"/>
      <c r="J26" s="33"/>
      <c r="K26" s="33"/>
      <c r="L26" s="33"/>
      <c r="M26" s="33"/>
      <c r="N26" s="33"/>
      <c r="O26" s="74">
        <f>'青森管轄'!O26+'八戸管轄'!H26</f>
        <v>1824</v>
      </c>
    </row>
    <row r="27" spans="1:15" ht="21" customHeight="1">
      <c r="A27" s="108"/>
      <c r="B27" s="97"/>
      <c r="C27" s="10" t="s">
        <v>42</v>
      </c>
      <c r="D27" s="31">
        <f>SUM('上北郡'!F27:J27)</f>
        <v>36</v>
      </c>
      <c r="E27" s="12">
        <f>'三戸郡'!O27</f>
        <v>26</v>
      </c>
      <c r="F27" s="12">
        <f t="shared" si="0"/>
        <v>62</v>
      </c>
      <c r="G27" s="12">
        <f>SUM('県内10市'!K27:M27)</f>
        <v>35</v>
      </c>
      <c r="H27" s="87">
        <f t="shared" si="1"/>
        <v>97</v>
      </c>
      <c r="I27" s="33"/>
      <c r="J27" s="33"/>
      <c r="K27" s="33"/>
      <c r="L27" s="33"/>
      <c r="M27" s="33"/>
      <c r="N27" s="33"/>
      <c r="O27" s="74">
        <f>'青森管轄'!O27+'八戸管轄'!H27</f>
        <v>344</v>
      </c>
    </row>
    <row r="28" spans="1:15" ht="21" customHeight="1">
      <c r="A28" s="108"/>
      <c r="B28" s="97"/>
      <c r="C28" s="10" t="s">
        <v>43</v>
      </c>
      <c r="D28" s="31">
        <f>SUM('上北郡'!F28:J28)</f>
        <v>189</v>
      </c>
      <c r="E28" s="12">
        <f>'三戸郡'!O28</f>
        <v>127</v>
      </c>
      <c r="F28" s="12">
        <f t="shared" si="0"/>
        <v>316</v>
      </c>
      <c r="G28" s="12">
        <f>SUM('県内10市'!K28:M28)</f>
        <v>541</v>
      </c>
      <c r="H28" s="87">
        <f t="shared" si="1"/>
        <v>857</v>
      </c>
      <c r="I28" s="33"/>
      <c r="J28" s="33"/>
      <c r="K28" s="33"/>
      <c r="L28" s="33"/>
      <c r="M28" s="33"/>
      <c r="N28" s="33"/>
      <c r="O28" s="74">
        <f>'青森管轄'!O28+'八戸管轄'!H28</f>
        <v>2168</v>
      </c>
    </row>
    <row r="29" spans="1:15" ht="21" customHeight="1">
      <c r="A29" s="108"/>
      <c r="B29" s="97" t="s">
        <v>21</v>
      </c>
      <c r="C29" s="10" t="s">
        <v>41</v>
      </c>
      <c r="D29" s="31">
        <f>SUM('上北郡'!F29:J29)</f>
        <v>210</v>
      </c>
      <c r="E29" s="12">
        <f>'三戸郡'!O29</f>
        <v>126</v>
      </c>
      <c r="F29" s="12">
        <f t="shared" si="0"/>
        <v>336</v>
      </c>
      <c r="G29" s="12">
        <f>SUM('県内10市'!K29:M29)</f>
        <v>604</v>
      </c>
      <c r="H29" s="87">
        <f t="shared" si="1"/>
        <v>940</v>
      </c>
      <c r="I29" s="11"/>
      <c r="J29" s="11"/>
      <c r="K29" s="11"/>
      <c r="L29" s="11"/>
      <c r="M29" s="11"/>
      <c r="N29" s="11"/>
      <c r="O29" s="74">
        <f>'青森管轄'!O29+'八戸管轄'!H29</f>
        <v>2283</v>
      </c>
    </row>
    <row r="30" spans="1:15" ht="21" customHeight="1">
      <c r="A30" s="108"/>
      <c r="B30" s="97"/>
      <c r="C30" s="10" t="s">
        <v>42</v>
      </c>
      <c r="D30" s="31">
        <f>SUM('上北郡'!F30:J30)</f>
        <v>175</v>
      </c>
      <c r="E30" s="12">
        <f>'三戸郡'!O30</f>
        <v>82</v>
      </c>
      <c r="F30" s="12">
        <f t="shared" si="0"/>
        <v>257</v>
      </c>
      <c r="G30" s="12">
        <f>SUM('県内10市'!K30:M30)</f>
        <v>410</v>
      </c>
      <c r="H30" s="87">
        <f t="shared" si="1"/>
        <v>667</v>
      </c>
      <c r="I30" s="11"/>
      <c r="J30" s="11"/>
      <c r="K30" s="11"/>
      <c r="L30" s="11"/>
      <c r="M30" s="11"/>
      <c r="N30" s="11"/>
      <c r="O30" s="74">
        <f>'青森管轄'!O30+'八戸管轄'!H30</f>
        <v>1657</v>
      </c>
    </row>
    <row r="31" spans="1:15" ht="21" customHeight="1" thickBot="1">
      <c r="A31" s="109"/>
      <c r="B31" s="100"/>
      <c r="C31" s="13" t="s">
        <v>43</v>
      </c>
      <c r="D31" s="86">
        <f>SUM('上北郡'!F31:J31)</f>
        <v>385</v>
      </c>
      <c r="E31" s="34">
        <f>'三戸郡'!O31</f>
        <v>208</v>
      </c>
      <c r="F31" s="70">
        <f t="shared" si="0"/>
        <v>593</v>
      </c>
      <c r="G31" s="70">
        <f>SUM('県内10市'!K31:M31)</f>
        <v>1014</v>
      </c>
      <c r="H31" s="84">
        <f t="shared" si="1"/>
        <v>1607</v>
      </c>
      <c r="I31" s="18"/>
      <c r="J31" s="18"/>
      <c r="K31" s="18"/>
      <c r="L31" s="18"/>
      <c r="M31" s="18"/>
      <c r="N31" s="18"/>
      <c r="O31" s="75">
        <f>'青森管轄'!O31+'八戸管轄'!H31</f>
        <v>3940</v>
      </c>
    </row>
    <row r="32" spans="1:15" ht="21" customHeight="1">
      <c r="A32" s="107" t="s">
        <v>23</v>
      </c>
      <c r="B32" s="96" t="s">
        <v>40</v>
      </c>
      <c r="C32" s="7" t="s">
        <v>41</v>
      </c>
      <c r="D32" s="27">
        <f>SUM('上北郡'!F32:J32)</f>
        <v>11257</v>
      </c>
      <c r="E32" s="28">
        <f>'三戸郡'!O32</f>
        <v>8488</v>
      </c>
      <c r="F32" s="34">
        <f t="shared" si="0"/>
        <v>19745</v>
      </c>
      <c r="G32" s="34">
        <f>SUM('県内10市'!K32:M32)</f>
        <v>45850</v>
      </c>
      <c r="H32" s="92">
        <f t="shared" si="1"/>
        <v>65595</v>
      </c>
      <c r="I32" s="91"/>
      <c r="J32" s="91"/>
      <c r="K32" s="91"/>
      <c r="L32" s="91"/>
      <c r="M32" s="91"/>
      <c r="N32" s="91"/>
      <c r="O32" s="73">
        <f>'青森管轄'!O32+'八戸管轄'!H32</f>
        <v>159306</v>
      </c>
    </row>
    <row r="33" spans="1:15" ht="21" customHeight="1">
      <c r="A33" s="108"/>
      <c r="B33" s="97"/>
      <c r="C33" s="10" t="s">
        <v>42</v>
      </c>
      <c r="D33" s="31">
        <f>SUM('上北郡'!F33:J33)</f>
        <v>33</v>
      </c>
      <c r="E33" s="12">
        <f>'三戸郡'!O33</f>
        <v>15</v>
      </c>
      <c r="F33" s="12">
        <f t="shared" si="0"/>
        <v>48</v>
      </c>
      <c r="G33" s="12">
        <f>SUM('県内10市'!K33:M33)</f>
        <v>57</v>
      </c>
      <c r="H33" s="87">
        <f t="shared" si="1"/>
        <v>105</v>
      </c>
      <c r="I33" s="33"/>
      <c r="J33" s="33"/>
      <c r="K33" s="33"/>
      <c r="L33" s="33"/>
      <c r="M33" s="33"/>
      <c r="N33" s="33"/>
      <c r="O33" s="74">
        <f>'青森管轄'!O33+'八戸管轄'!H33</f>
        <v>428</v>
      </c>
    </row>
    <row r="34" spans="1:15" ht="21" customHeight="1">
      <c r="A34" s="108"/>
      <c r="B34" s="97"/>
      <c r="C34" s="10" t="s">
        <v>43</v>
      </c>
      <c r="D34" s="31">
        <f>SUM('上北郡'!F34:J34)</f>
        <v>11290</v>
      </c>
      <c r="E34" s="12">
        <f>'三戸郡'!O34</f>
        <v>8503</v>
      </c>
      <c r="F34" s="12">
        <f t="shared" si="0"/>
        <v>19793</v>
      </c>
      <c r="G34" s="12">
        <f>SUM('県内10市'!K34:M34)</f>
        <v>45907</v>
      </c>
      <c r="H34" s="87">
        <f t="shared" si="1"/>
        <v>65700</v>
      </c>
      <c r="I34" s="33"/>
      <c r="J34" s="33"/>
      <c r="K34" s="33"/>
      <c r="L34" s="33"/>
      <c r="M34" s="33"/>
      <c r="N34" s="33"/>
      <c r="O34" s="74">
        <f>'青森管轄'!O34+'八戸管轄'!H34</f>
        <v>159734</v>
      </c>
    </row>
    <row r="35" spans="1:15" ht="21" customHeight="1">
      <c r="A35" s="108"/>
      <c r="B35" s="97" t="s">
        <v>44</v>
      </c>
      <c r="C35" s="10" t="s">
        <v>41</v>
      </c>
      <c r="D35" s="31">
        <f>SUM('上北郡'!F35:J35)</f>
        <v>17609</v>
      </c>
      <c r="E35" s="12">
        <f>'三戸郡'!O35</f>
        <v>14285</v>
      </c>
      <c r="F35" s="12">
        <f t="shared" si="0"/>
        <v>31894</v>
      </c>
      <c r="G35" s="12">
        <f>SUM('県内10市'!K35:M35)</f>
        <v>74739</v>
      </c>
      <c r="H35" s="87">
        <f t="shared" si="1"/>
        <v>106633</v>
      </c>
      <c r="I35" s="33"/>
      <c r="J35" s="33"/>
      <c r="K35" s="33"/>
      <c r="L35" s="33"/>
      <c r="M35" s="33"/>
      <c r="N35" s="33"/>
      <c r="O35" s="74">
        <f>'青森管轄'!O35+'八戸管轄'!H35</f>
        <v>257710</v>
      </c>
    </row>
    <row r="36" spans="1:15" ht="21" customHeight="1">
      <c r="A36" s="108"/>
      <c r="B36" s="97"/>
      <c r="C36" s="10" t="s">
        <v>42</v>
      </c>
      <c r="D36" s="31">
        <f>SUM('上北郡'!F36:J36)</f>
        <v>101</v>
      </c>
      <c r="E36" s="12">
        <f>'三戸郡'!O36</f>
        <v>69</v>
      </c>
      <c r="F36" s="12">
        <f t="shared" si="0"/>
        <v>170</v>
      </c>
      <c r="G36" s="12">
        <f>SUM('県内10市'!K36:M36)</f>
        <v>646</v>
      </c>
      <c r="H36" s="87">
        <f t="shared" si="1"/>
        <v>816</v>
      </c>
      <c r="I36" s="33"/>
      <c r="J36" s="33"/>
      <c r="K36" s="33"/>
      <c r="L36" s="33"/>
      <c r="M36" s="33"/>
      <c r="N36" s="33"/>
      <c r="O36" s="74">
        <f>'青森管轄'!O36+'八戸管轄'!H36</f>
        <v>2589</v>
      </c>
    </row>
    <row r="37" spans="1:15" ht="21" customHeight="1">
      <c r="A37" s="108"/>
      <c r="B37" s="97"/>
      <c r="C37" s="10" t="s">
        <v>43</v>
      </c>
      <c r="D37" s="31">
        <f>SUM('上北郡'!F37:J37)</f>
        <v>17710</v>
      </c>
      <c r="E37" s="12">
        <f>'三戸郡'!O37</f>
        <v>14354</v>
      </c>
      <c r="F37" s="12">
        <f t="shared" si="0"/>
        <v>32064</v>
      </c>
      <c r="G37" s="12">
        <f>SUM('県内10市'!K37:M37)</f>
        <v>75385</v>
      </c>
      <c r="H37" s="87">
        <f t="shared" si="1"/>
        <v>107449</v>
      </c>
      <c r="I37" s="33"/>
      <c r="J37" s="33"/>
      <c r="K37" s="33"/>
      <c r="L37" s="33"/>
      <c r="M37" s="33"/>
      <c r="N37" s="33"/>
      <c r="O37" s="74">
        <f>'青森管轄'!O37+'八戸管轄'!H37</f>
        <v>260299</v>
      </c>
    </row>
    <row r="38" spans="1:15" ht="21" customHeight="1">
      <c r="A38" s="108"/>
      <c r="B38" s="97" t="s">
        <v>21</v>
      </c>
      <c r="C38" s="10" t="s">
        <v>41</v>
      </c>
      <c r="D38" s="31">
        <f>SUM('上北郡'!F38:J38)</f>
        <v>28866</v>
      </c>
      <c r="E38" s="12">
        <f>'三戸郡'!O38</f>
        <v>22773</v>
      </c>
      <c r="F38" s="12">
        <f t="shared" si="0"/>
        <v>51639</v>
      </c>
      <c r="G38" s="12">
        <f>SUM('県内10市'!K38:M38)</f>
        <v>120589</v>
      </c>
      <c r="H38" s="87">
        <f t="shared" si="1"/>
        <v>172228</v>
      </c>
      <c r="I38" s="11"/>
      <c r="J38" s="11"/>
      <c r="K38" s="11"/>
      <c r="L38" s="11"/>
      <c r="M38" s="11"/>
      <c r="N38" s="11"/>
      <c r="O38" s="74">
        <f>'青森管轄'!O38+'八戸管轄'!H38</f>
        <v>417016</v>
      </c>
    </row>
    <row r="39" spans="1:15" ht="21" customHeight="1">
      <c r="A39" s="108"/>
      <c r="B39" s="97"/>
      <c r="C39" s="10" t="s">
        <v>42</v>
      </c>
      <c r="D39" s="31">
        <f>SUM('上北郡'!F39:J39)</f>
        <v>134</v>
      </c>
      <c r="E39" s="12">
        <f>'三戸郡'!O39</f>
        <v>84</v>
      </c>
      <c r="F39" s="12">
        <f t="shared" si="0"/>
        <v>218</v>
      </c>
      <c r="G39" s="12">
        <f>SUM('県内10市'!K39:M39)</f>
        <v>703</v>
      </c>
      <c r="H39" s="87">
        <f t="shared" si="1"/>
        <v>921</v>
      </c>
      <c r="I39" s="11"/>
      <c r="J39" s="11"/>
      <c r="K39" s="11"/>
      <c r="L39" s="11"/>
      <c r="M39" s="11"/>
      <c r="N39" s="11"/>
      <c r="O39" s="74">
        <f>'青森管轄'!O39+'八戸管轄'!H39</f>
        <v>3017</v>
      </c>
    </row>
    <row r="40" spans="1:15" ht="21" customHeight="1" thickBot="1">
      <c r="A40" s="109"/>
      <c r="B40" s="100"/>
      <c r="C40" s="13" t="s">
        <v>43</v>
      </c>
      <c r="D40" s="86">
        <f>SUM('上北郡'!F40:J40)</f>
        <v>29000</v>
      </c>
      <c r="E40" s="34">
        <f>'三戸郡'!O40</f>
        <v>22857</v>
      </c>
      <c r="F40" s="70">
        <f t="shared" si="0"/>
        <v>51857</v>
      </c>
      <c r="G40" s="70">
        <f>SUM('県内10市'!K40:M40)</f>
        <v>121292</v>
      </c>
      <c r="H40" s="84">
        <f t="shared" si="1"/>
        <v>173149</v>
      </c>
      <c r="I40" s="18"/>
      <c r="J40" s="18"/>
      <c r="K40" s="18"/>
      <c r="L40" s="18"/>
      <c r="M40" s="18"/>
      <c r="N40" s="18"/>
      <c r="O40" s="75">
        <f>'青森管轄'!O40+'八戸管轄'!H40</f>
        <v>420033</v>
      </c>
    </row>
    <row r="41" spans="1:15" ht="21" customHeight="1">
      <c r="A41" s="125" t="s">
        <v>46</v>
      </c>
      <c r="B41" s="126"/>
      <c r="C41" s="7" t="s">
        <v>41</v>
      </c>
      <c r="D41" s="27">
        <f>SUM('上北郡'!F41:J41)</f>
        <v>990</v>
      </c>
      <c r="E41" s="28">
        <f>'三戸郡'!O41</f>
        <v>771</v>
      </c>
      <c r="F41" s="34">
        <f t="shared" si="0"/>
        <v>1761</v>
      </c>
      <c r="G41" s="34">
        <f>SUM('県内10市'!K41:M41)</f>
        <v>4043</v>
      </c>
      <c r="H41" s="92">
        <f t="shared" si="1"/>
        <v>5804</v>
      </c>
      <c r="I41" s="91"/>
      <c r="J41" s="91"/>
      <c r="K41" s="91"/>
      <c r="L41" s="91"/>
      <c r="M41" s="91"/>
      <c r="N41" s="91"/>
      <c r="O41" s="73">
        <f>'青森管轄'!O41+'八戸管轄'!H41</f>
        <v>15328</v>
      </c>
    </row>
    <row r="42" spans="1:15" ht="21" customHeight="1">
      <c r="A42" s="127"/>
      <c r="B42" s="128"/>
      <c r="C42" s="10" t="s">
        <v>42</v>
      </c>
      <c r="D42" s="31">
        <f>SUM('上北郡'!F42:J42)</f>
        <v>289</v>
      </c>
      <c r="E42" s="12">
        <f>'三戸郡'!O42</f>
        <v>224</v>
      </c>
      <c r="F42" s="12">
        <f t="shared" si="0"/>
        <v>513</v>
      </c>
      <c r="G42" s="12">
        <f>SUM('県内10市'!K42:M42)</f>
        <v>1533</v>
      </c>
      <c r="H42" s="87">
        <f t="shared" si="1"/>
        <v>2046</v>
      </c>
      <c r="I42" s="33"/>
      <c r="J42" s="33"/>
      <c r="K42" s="33"/>
      <c r="L42" s="33"/>
      <c r="M42" s="33"/>
      <c r="N42" s="33"/>
      <c r="O42" s="74">
        <f>'青森管轄'!O42+'八戸管轄'!H42</f>
        <v>5005</v>
      </c>
    </row>
    <row r="43" spans="1:15" ht="21" customHeight="1" thickBot="1">
      <c r="A43" s="129"/>
      <c r="B43" s="130"/>
      <c r="C43" s="13" t="s">
        <v>43</v>
      </c>
      <c r="D43" s="86">
        <f>SUM('上北郡'!F43:J43)</f>
        <v>1279</v>
      </c>
      <c r="E43" s="34">
        <f>'三戸郡'!O43</f>
        <v>995</v>
      </c>
      <c r="F43" s="70">
        <f t="shared" si="0"/>
        <v>2274</v>
      </c>
      <c r="G43" s="70">
        <f>SUM('県内10市'!K43:M43)</f>
        <v>5576</v>
      </c>
      <c r="H43" s="84">
        <f t="shared" si="1"/>
        <v>7850</v>
      </c>
      <c r="I43" s="93"/>
      <c r="J43" s="93"/>
      <c r="K43" s="93"/>
      <c r="L43" s="93"/>
      <c r="M43" s="93"/>
      <c r="N43" s="93"/>
      <c r="O43" s="75">
        <f>'青森管轄'!O43+'八戸管轄'!H43</f>
        <v>20333</v>
      </c>
    </row>
    <row r="44" spans="1:15" ht="21" customHeight="1">
      <c r="A44" s="125" t="s">
        <v>47</v>
      </c>
      <c r="B44" s="126"/>
      <c r="C44" s="7" t="s">
        <v>41</v>
      </c>
      <c r="D44" s="27">
        <f>SUM('上北郡'!F44:J44)</f>
        <v>701</v>
      </c>
      <c r="E44" s="28">
        <f>'三戸郡'!O44</f>
        <v>335</v>
      </c>
      <c r="F44" s="34">
        <f t="shared" si="0"/>
        <v>1036</v>
      </c>
      <c r="G44" s="34">
        <f>SUM('県内10市'!K44:M44)</f>
        <v>1543</v>
      </c>
      <c r="H44" s="92">
        <f t="shared" si="1"/>
        <v>2579</v>
      </c>
      <c r="I44" s="91"/>
      <c r="J44" s="91"/>
      <c r="K44" s="91"/>
      <c r="L44" s="91"/>
      <c r="M44" s="91"/>
      <c r="N44" s="91"/>
      <c r="O44" s="73">
        <f>'青森管轄'!O44+'八戸管轄'!H44</f>
        <v>8270</v>
      </c>
    </row>
    <row r="45" spans="1:15" ht="21" customHeight="1">
      <c r="A45" s="127"/>
      <c r="B45" s="128"/>
      <c r="C45" s="10" t="s">
        <v>42</v>
      </c>
      <c r="D45" s="31">
        <f>SUM('上北郡'!F45:J45)</f>
        <v>4</v>
      </c>
      <c r="E45" s="12">
        <f>'三戸郡'!O45</f>
        <v>0</v>
      </c>
      <c r="F45" s="12">
        <f t="shared" si="0"/>
        <v>4</v>
      </c>
      <c r="G45" s="12">
        <f>SUM('県内10市'!K45:M45)</f>
        <v>14</v>
      </c>
      <c r="H45" s="87">
        <f t="shared" si="1"/>
        <v>18</v>
      </c>
      <c r="I45" s="33"/>
      <c r="J45" s="33"/>
      <c r="K45" s="33"/>
      <c r="L45" s="33"/>
      <c r="M45" s="33"/>
      <c r="N45" s="33"/>
      <c r="O45" s="74">
        <f>'青森管轄'!O45+'八戸管轄'!H45</f>
        <v>30</v>
      </c>
    </row>
    <row r="46" spans="1:15" ht="21" customHeight="1" thickBot="1">
      <c r="A46" s="129"/>
      <c r="B46" s="130"/>
      <c r="C46" s="13" t="s">
        <v>43</v>
      </c>
      <c r="D46" s="86">
        <f>SUM('上北郡'!F46:J46)</f>
        <v>705</v>
      </c>
      <c r="E46" s="34">
        <f>'三戸郡'!O46</f>
        <v>335</v>
      </c>
      <c r="F46" s="34">
        <f t="shared" si="0"/>
        <v>1040</v>
      </c>
      <c r="G46" s="34">
        <f>SUM('県内10市'!K46:M46)</f>
        <v>1557</v>
      </c>
      <c r="H46" s="92">
        <f t="shared" si="1"/>
        <v>2597</v>
      </c>
      <c r="I46" s="93"/>
      <c r="J46" s="93"/>
      <c r="K46" s="93"/>
      <c r="L46" s="93"/>
      <c r="M46" s="93"/>
      <c r="N46" s="93"/>
      <c r="O46" s="75">
        <f>'青森管轄'!O46+'八戸管轄'!H46</f>
        <v>8300</v>
      </c>
    </row>
    <row r="47" spans="1:15" ht="21" customHeight="1" thickBot="1">
      <c r="A47" s="138" t="s">
        <v>48</v>
      </c>
      <c r="B47" s="139"/>
      <c r="C47" s="140"/>
      <c r="D47" s="27">
        <f>SUM('上北郡'!F47:J47)</f>
        <v>38749</v>
      </c>
      <c r="E47" s="28">
        <f>'三戸郡'!O47</f>
        <v>29589</v>
      </c>
      <c r="F47" s="16">
        <f t="shared" si="0"/>
        <v>68338</v>
      </c>
      <c r="G47" s="16">
        <f>SUM('県内10市'!K47:M47)</f>
        <v>151636</v>
      </c>
      <c r="H47" s="78">
        <f t="shared" si="1"/>
        <v>219974</v>
      </c>
      <c r="I47" s="38"/>
      <c r="J47" s="38"/>
      <c r="K47" s="38"/>
      <c r="L47" s="38"/>
      <c r="M47" s="38"/>
      <c r="N47" s="38"/>
      <c r="O47" s="73">
        <f>'青森管轄'!O47+'八戸管轄'!H47</f>
        <v>537492</v>
      </c>
    </row>
    <row r="48" spans="1:15" ht="21" customHeight="1" thickBot="1">
      <c r="A48" s="138" t="s">
        <v>27</v>
      </c>
      <c r="B48" s="139"/>
      <c r="C48" s="140"/>
      <c r="D48" s="27">
        <f>SUM('上北郡'!F48:J48)</f>
        <v>754</v>
      </c>
      <c r="E48" s="28">
        <f>'三戸郡'!O48</f>
        <v>572</v>
      </c>
      <c r="F48" s="16">
        <f t="shared" si="0"/>
        <v>1326</v>
      </c>
      <c r="G48" s="16">
        <f>SUM('県内10市'!K48:M48)</f>
        <v>3147</v>
      </c>
      <c r="H48" s="78">
        <f t="shared" si="1"/>
        <v>4473</v>
      </c>
      <c r="I48" s="38"/>
      <c r="J48" s="38"/>
      <c r="K48" s="38"/>
      <c r="L48" s="38"/>
      <c r="M48" s="38"/>
      <c r="N48" s="38"/>
      <c r="O48" s="73">
        <f>'青森管轄'!O48+'八戸管轄'!H48</f>
        <v>10818</v>
      </c>
    </row>
    <row r="49" spans="1:15" ht="21" customHeight="1" thickBot="1">
      <c r="A49" s="138" t="s">
        <v>49</v>
      </c>
      <c r="B49" s="139"/>
      <c r="C49" s="140"/>
      <c r="D49" s="27">
        <f>SUM('上北郡'!F49:J49)</f>
        <v>39503</v>
      </c>
      <c r="E49" s="28">
        <f>'三戸郡'!O49</f>
        <v>30161</v>
      </c>
      <c r="F49" s="16">
        <f t="shared" si="0"/>
        <v>69664</v>
      </c>
      <c r="G49" s="16">
        <f>SUM('県内10市'!K49:M49)</f>
        <v>154783</v>
      </c>
      <c r="H49" s="78">
        <f t="shared" si="1"/>
        <v>224447</v>
      </c>
      <c r="I49" s="38"/>
      <c r="J49" s="38"/>
      <c r="K49" s="38"/>
      <c r="L49" s="38"/>
      <c r="M49" s="38"/>
      <c r="N49" s="38"/>
      <c r="O49" s="73">
        <f>'青森管轄'!O49+'八戸管轄'!H49</f>
        <v>548310</v>
      </c>
    </row>
    <row r="50" spans="1:15" ht="21" customHeight="1">
      <c r="A50" s="151" t="s">
        <v>29</v>
      </c>
      <c r="B50" s="126" t="s">
        <v>50</v>
      </c>
      <c r="C50" s="7" t="s">
        <v>51</v>
      </c>
      <c r="D50" s="27">
        <f>SUM('上北郡'!F50:J50)</f>
        <v>17448</v>
      </c>
      <c r="E50" s="28">
        <f>'三戸郡'!O50</f>
        <v>16405</v>
      </c>
      <c r="F50" s="34">
        <f t="shared" si="0"/>
        <v>33853</v>
      </c>
      <c r="G50" s="34">
        <f>SUM('県内10市'!K50:M50)</f>
        <v>71875</v>
      </c>
      <c r="H50" s="92">
        <f t="shared" si="1"/>
        <v>105728</v>
      </c>
      <c r="I50" s="91"/>
      <c r="J50" s="91"/>
      <c r="K50" s="91"/>
      <c r="L50" s="91"/>
      <c r="M50" s="91"/>
      <c r="N50" s="91"/>
      <c r="O50" s="73">
        <f>'青森管轄'!O50+'八戸管轄'!H50</f>
        <v>292057</v>
      </c>
    </row>
    <row r="51" spans="1:15" ht="21" customHeight="1">
      <c r="A51" s="98"/>
      <c r="B51" s="128"/>
      <c r="C51" s="10" t="s">
        <v>52</v>
      </c>
      <c r="D51" s="31">
        <f>SUM('上北郡'!F51:J51)</f>
        <v>11026</v>
      </c>
      <c r="E51" s="12">
        <f>'三戸郡'!O51</f>
        <v>12809</v>
      </c>
      <c r="F51" s="12">
        <f t="shared" si="0"/>
        <v>23835</v>
      </c>
      <c r="G51" s="12">
        <f>SUM('県内10市'!K51:M51)</f>
        <v>27846</v>
      </c>
      <c r="H51" s="87">
        <f t="shared" si="1"/>
        <v>51681</v>
      </c>
      <c r="I51" s="33"/>
      <c r="J51" s="33"/>
      <c r="K51" s="33"/>
      <c r="L51" s="33"/>
      <c r="M51" s="33"/>
      <c r="N51" s="33"/>
      <c r="O51" s="74">
        <f>'青森管轄'!O51+'八戸管轄'!H51</f>
        <v>138186</v>
      </c>
    </row>
    <row r="52" spans="1:15" ht="21" customHeight="1">
      <c r="A52" s="98"/>
      <c r="B52" s="128"/>
      <c r="C52" s="10" t="s">
        <v>43</v>
      </c>
      <c r="D52" s="31">
        <f>SUM('上北郡'!F52:J52)</f>
        <v>28474</v>
      </c>
      <c r="E52" s="12">
        <f>'三戸郡'!O52</f>
        <v>29214</v>
      </c>
      <c r="F52" s="12">
        <f t="shared" si="0"/>
        <v>57688</v>
      </c>
      <c r="G52" s="12">
        <f>SUM('県内10市'!K52:M52)</f>
        <v>99721</v>
      </c>
      <c r="H52" s="87">
        <f t="shared" si="1"/>
        <v>157409</v>
      </c>
      <c r="I52" s="33"/>
      <c r="J52" s="33"/>
      <c r="K52" s="33"/>
      <c r="L52" s="33"/>
      <c r="M52" s="33"/>
      <c r="N52" s="33"/>
      <c r="O52" s="74">
        <f>'青森管轄'!O52+'八戸管轄'!H52</f>
        <v>430243</v>
      </c>
    </row>
    <row r="53" spans="1:15" ht="21" customHeight="1">
      <c r="A53" s="98"/>
      <c r="B53" s="134" t="s">
        <v>33</v>
      </c>
      <c r="C53" s="135"/>
      <c r="D53" s="31">
        <f>SUM('上北郡'!F53:J53)</f>
        <v>143</v>
      </c>
      <c r="E53" s="12">
        <f>'三戸郡'!O53</f>
        <v>120</v>
      </c>
      <c r="F53" s="12">
        <f t="shared" si="0"/>
        <v>263</v>
      </c>
      <c r="G53" s="12">
        <f>SUM('県内10市'!K53:M53)</f>
        <v>443</v>
      </c>
      <c r="H53" s="87">
        <f t="shared" si="1"/>
        <v>706</v>
      </c>
      <c r="I53" s="33"/>
      <c r="J53" s="33"/>
      <c r="K53" s="33"/>
      <c r="L53" s="33"/>
      <c r="M53" s="33"/>
      <c r="N53" s="33"/>
      <c r="O53" s="74">
        <f>'青森管轄'!O53+'八戸管轄'!H53</f>
        <v>2100</v>
      </c>
    </row>
    <row r="54" spans="1:15" ht="21" customHeight="1" thickBot="1">
      <c r="A54" s="99"/>
      <c r="B54" s="149" t="s">
        <v>34</v>
      </c>
      <c r="C54" s="150"/>
      <c r="D54" s="86">
        <f>SUM('上北郡'!F54:J54)</f>
        <v>905</v>
      </c>
      <c r="E54" s="34">
        <f>'三戸郡'!O54</f>
        <v>797</v>
      </c>
      <c r="F54" s="34">
        <f t="shared" si="0"/>
        <v>1702</v>
      </c>
      <c r="G54" s="34">
        <f>SUM('県内10市'!K54:M54)</f>
        <v>3708</v>
      </c>
      <c r="H54" s="92">
        <f t="shared" si="1"/>
        <v>5410</v>
      </c>
      <c r="I54" s="93"/>
      <c r="J54" s="93"/>
      <c r="K54" s="93"/>
      <c r="L54" s="93"/>
      <c r="M54" s="93"/>
      <c r="N54" s="93"/>
      <c r="O54" s="75">
        <f>'青森管轄'!O54+'八戸管轄'!H54</f>
        <v>14424</v>
      </c>
    </row>
    <row r="55" spans="1:15" ht="21" customHeight="1" thickBot="1">
      <c r="A55" s="143" t="s">
        <v>54</v>
      </c>
      <c r="B55" s="144"/>
      <c r="C55" s="145"/>
      <c r="D55" s="27">
        <f>SUM('上北郡'!F55:J55)</f>
        <v>29522</v>
      </c>
      <c r="E55" s="28">
        <f>'三戸郡'!O55</f>
        <v>30131</v>
      </c>
      <c r="F55" s="16">
        <f t="shared" si="0"/>
        <v>59653</v>
      </c>
      <c r="G55" s="16">
        <f>SUM('県内10市'!K55:M55)</f>
        <v>103872</v>
      </c>
      <c r="H55" s="78">
        <f t="shared" si="1"/>
        <v>163525</v>
      </c>
      <c r="I55" s="38"/>
      <c r="J55" s="38"/>
      <c r="K55" s="38"/>
      <c r="L55" s="38"/>
      <c r="M55" s="38"/>
      <c r="N55" s="38"/>
      <c r="O55" s="73">
        <f>'青森管轄'!O55+'八戸管轄'!H55</f>
        <v>446767</v>
      </c>
    </row>
    <row r="56" spans="1:15" ht="23.25" customHeight="1" thickBot="1">
      <c r="A56" s="146" t="s">
        <v>35</v>
      </c>
      <c r="B56" s="147"/>
      <c r="C56" s="148"/>
      <c r="D56" s="77">
        <f>SUM('上北郡'!F56:J56)</f>
        <v>69025</v>
      </c>
      <c r="E56" s="78">
        <f>'三戸郡'!O56</f>
        <v>60292</v>
      </c>
      <c r="F56" s="78">
        <f t="shared" si="0"/>
        <v>129317</v>
      </c>
      <c r="G56" s="78">
        <f>SUM('県内10市'!K56:M56)</f>
        <v>258655</v>
      </c>
      <c r="H56" s="78">
        <f t="shared" si="1"/>
        <v>387972</v>
      </c>
      <c r="I56" s="83"/>
      <c r="J56" s="83"/>
      <c r="K56" s="83"/>
      <c r="L56" s="83"/>
      <c r="M56" s="83"/>
      <c r="N56" s="83"/>
      <c r="O56" s="76">
        <f>'青森管轄'!O56+'八戸管轄'!H56</f>
        <v>995077</v>
      </c>
    </row>
    <row r="59" spans="1:15" ht="13.5">
      <c r="A59" s="132" t="s">
        <v>178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L7:L10"/>
    <mergeCell ref="G7:G10"/>
    <mergeCell ref="A7:C7"/>
    <mergeCell ref="E7:E10"/>
    <mergeCell ref="F7:F10"/>
    <mergeCell ref="O7:O10"/>
    <mergeCell ref="K7:K10"/>
    <mergeCell ref="N7:N10"/>
    <mergeCell ref="M7:M10"/>
    <mergeCell ref="H7:H10"/>
    <mergeCell ref="I7:I10"/>
    <mergeCell ref="J7:J10"/>
    <mergeCell ref="D7:D10"/>
    <mergeCell ref="C8:C10"/>
    <mergeCell ref="B26:B28"/>
    <mergeCell ref="B14:B16"/>
    <mergeCell ref="A59:O60"/>
    <mergeCell ref="B17:B19"/>
    <mergeCell ref="A49:C49"/>
    <mergeCell ref="B53:C53"/>
    <mergeCell ref="B54:C54"/>
    <mergeCell ref="B50:B52"/>
    <mergeCell ref="A32:A40"/>
    <mergeCell ref="A44:B46"/>
    <mergeCell ref="B35:B37"/>
    <mergeCell ref="B29:B31"/>
    <mergeCell ref="A8:A10"/>
    <mergeCell ref="B11:B13"/>
    <mergeCell ref="B20:B22"/>
    <mergeCell ref="A11:A22"/>
    <mergeCell ref="B8:B10"/>
    <mergeCell ref="A23:A31"/>
    <mergeCell ref="A47:C47"/>
    <mergeCell ref="A50:A54"/>
    <mergeCell ref="A48:C48"/>
    <mergeCell ref="A55:C55"/>
    <mergeCell ref="A56:C56"/>
    <mergeCell ref="B23:B25"/>
    <mergeCell ref="A41:B43"/>
    <mergeCell ref="B38:B40"/>
    <mergeCell ref="B32:B3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49" t="s">
        <v>136</v>
      </c>
      <c r="C5" s="50"/>
      <c r="D5" s="51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04" t="s">
        <v>137</v>
      </c>
      <c r="B7" s="105"/>
      <c r="C7" s="106"/>
      <c r="D7" s="156" t="s">
        <v>138</v>
      </c>
      <c r="E7" s="159" t="s">
        <v>0</v>
      </c>
      <c r="F7" s="117" t="s">
        <v>62</v>
      </c>
      <c r="G7" s="117" t="s">
        <v>63</v>
      </c>
      <c r="H7" s="117"/>
      <c r="I7" s="117"/>
      <c r="J7" s="117"/>
      <c r="K7" s="117"/>
      <c r="L7" s="117"/>
      <c r="M7" s="117"/>
      <c r="N7" s="164"/>
      <c r="O7" s="161" t="s">
        <v>18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52"/>
      <c r="G8" s="152"/>
      <c r="H8" s="152"/>
      <c r="I8" s="154"/>
      <c r="J8" s="154"/>
      <c r="K8" s="152"/>
      <c r="L8" s="152"/>
      <c r="M8" s="152"/>
      <c r="N8" s="165"/>
      <c r="O8" s="162"/>
    </row>
    <row r="9" spans="1:15" ht="13.5">
      <c r="A9" s="98"/>
      <c r="B9" s="97"/>
      <c r="C9" s="120"/>
      <c r="D9" s="157"/>
      <c r="E9" s="160"/>
      <c r="F9" s="152"/>
      <c r="G9" s="152"/>
      <c r="H9" s="152"/>
      <c r="I9" s="154"/>
      <c r="J9" s="154"/>
      <c r="K9" s="152"/>
      <c r="L9" s="152"/>
      <c r="M9" s="152"/>
      <c r="N9" s="165"/>
      <c r="O9" s="162"/>
    </row>
    <row r="10" spans="1:15" ht="18.75" customHeight="1" thickBot="1">
      <c r="A10" s="99"/>
      <c r="B10" s="100"/>
      <c r="C10" s="121"/>
      <c r="D10" s="158"/>
      <c r="E10" s="178"/>
      <c r="F10" s="153"/>
      <c r="G10" s="153"/>
      <c r="H10" s="153"/>
      <c r="I10" s="155"/>
      <c r="J10" s="155"/>
      <c r="K10" s="153"/>
      <c r="L10" s="153"/>
      <c r="M10" s="153"/>
      <c r="N10" s="166"/>
      <c r="O10" s="163"/>
    </row>
    <row r="11" spans="1:15" ht="21" customHeight="1">
      <c r="A11" s="107" t="s">
        <v>14</v>
      </c>
      <c r="B11" s="96" t="s">
        <v>40</v>
      </c>
      <c r="C11" s="7" t="s">
        <v>41</v>
      </c>
      <c r="D11" s="8">
        <v>224</v>
      </c>
      <c r="E11" s="9">
        <v>167</v>
      </c>
      <c r="F11" s="9">
        <v>64</v>
      </c>
      <c r="G11" s="9">
        <v>60</v>
      </c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515</v>
      </c>
    </row>
    <row r="12" spans="1:15" ht="21" customHeight="1">
      <c r="A12" s="108"/>
      <c r="B12" s="97"/>
      <c r="C12" s="10" t="s">
        <v>42</v>
      </c>
      <c r="D12" s="11">
        <v>13</v>
      </c>
      <c r="E12" s="12">
        <v>19</v>
      </c>
      <c r="F12" s="12">
        <v>8</v>
      </c>
      <c r="G12" s="12">
        <v>5</v>
      </c>
      <c r="H12" s="12"/>
      <c r="I12" s="12"/>
      <c r="J12" s="12"/>
      <c r="K12" s="12"/>
      <c r="L12" s="12"/>
      <c r="M12" s="12"/>
      <c r="N12" s="32"/>
      <c r="O12" s="74">
        <f t="shared" si="0"/>
        <v>45</v>
      </c>
    </row>
    <row r="13" spans="1:15" ht="21" customHeight="1">
      <c r="A13" s="108"/>
      <c r="B13" s="97"/>
      <c r="C13" s="10" t="s">
        <v>43</v>
      </c>
      <c r="D13" s="11">
        <f>SUM(D11:D12)</f>
        <v>237</v>
      </c>
      <c r="E13" s="12">
        <f>SUM(E11:E12)</f>
        <v>186</v>
      </c>
      <c r="F13" s="12">
        <f>SUM(F11:F12)</f>
        <v>72</v>
      </c>
      <c r="G13" s="12">
        <f>SUM(G11:G12)</f>
        <v>65</v>
      </c>
      <c r="H13" s="12"/>
      <c r="I13" s="12"/>
      <c r="J13" s="12"/>
      <c r="K13" s="12"/>
      <c r="L13" s="12"/>
      <c r="M13" s="12"/>
      <c r="N13" s="32"/>
      <c r="O13" s="74">
        <f t="shared" si="0"/>
        <v>560</v>
      </c>
    </row>
    <row r="14" spans="1:15" ht="21" customHeight="1">
      <c r="A14" s="108"/>
      <c r="B14" s="97" t="s">
        <v>44</v>
      </c>
      <c r="C14" s="10" t="s">
        <v>41</v>
      </c>
      <c r="D14" s="11">
        <v>588</v>
      </c>
      <c r="E14" s="12">
        <v>237</v>
      </c>
      <c r="F14" s="12">
        <v>105</v>
      </c>
      <c r="G14" s="12">
        <v>168</v>
      </c>
      <c r="H14" s="12"/>
      <c r="I14" s="12"/>
      <c r="J14" s="12"/>
      <c r="K14" s="12"/>
      <c r="L14" s="12"/>
      <c r="M14" s="12"/>
      <c r="N14" s="32"/>
      <c r="O14" s="75">
        <f t="shared" si="0"/>
        <v>1098</v>
      </c>
    </row>
    <row r="15" spans="1:15" ht="21" customHeight="1">
      <c r="A15" s="108"/>
      <c r="B15" s="97"/>
      <c r="C15" s="10" t="s">
        <v>42</v>
      </c>
      <c r="D15" s="11">
        <v>2</v>
      </c>
      <c r="E15" s="12">
        <v>2</v>
      </c>
      <c r="F15" s="12">
        <v>2</v>
      </c>
      <c r="G15" s="12"/>
      <c r="H15" s="12"/>
      <c r="I15" s="12"/>
      <c r="J15" s="12"/>
      <c r="K15" s="12"/>
      <c r="L15" s="12"/>
      <c r="M15" s="12"/>
      <c r="N15" s="32"/>
      <c r="O15" s="74">
        <f t="shared" si="0"/>
        <v>6</v>
      </c>
    </row>
    <row r="16" spans="1:15" ht="21" customHeight="1">
      <c r="A16" s="108"/>
      <c r="B16" s="97"/>
      <c r="C16" s="10" t="s">
        <v>43</v>
      </c>
      <c r="D16" s="11">
        <f>SUM(D14:D15)</f>
        <v>590</v>
      </c>
      <c r="E16" s="12">
        <f>SUM(E14:E15)</f>
        <v>239</v>
      </c>
      <c r="F16" s="12">
        <f>SUM(F14:F15)</f>
        <v>107</v>
      </c>
      <c r="G16" s="12">
        <f>SUM(G14:G15)</f>
        <v>168</v>
      </c>
      <c r="H16" s="12"/>
      <c r="I16" s="12"/>
      <c r="J16" s="12"/>
      <c r="K16" s="12"/>
      <c r="L16" s="12"/>
      <c r="M16" s="12"/>
      <c r="N16" s="32"/>
      <c r="O16" s="75">
        <f t="shared" si="0"/>
        <v>1104</v>
      </c>
    </row>
    <row r="17" spans="1:15" ht="21" customHeight="1">
      <c r="A17" s="108"/>
      <c r="B17" s="97" t="s">
        <v>45</v>
      </c>
      <c r="C17" s="10" t="s">
        <v>41</v>
      </c>
      <c r="D17" s="11"/>
      <c r="E17" s="12">
        <v>4</v>
      </c>
      <c r="F17" s="12">
        <v>2</v>
      </c>
      <c r="G17" s="12"/>
      <c r="H17" s="12"/>
      <c r="I17" s="12"/>
      <c r="J17" s="12"/>
      <c r="K17" s="12"/>
      <c r="L17" s="12"/>
      <c r="M17" s="12"/>
      <c r="N17" s="32"/>
      <c r="O17" s="74">
        <f t="shared" si="0"/>
        <v>6</v>
      </c>
    </row>
    <row r="18" spans="1:15" ht="21" customHeight="1">
      <c r="A18" s="108"/>
      <c r="B18" s="97"/>
      <c r="C18" s="10" t="s">
        <v>42</v>
      </c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32"/>
      <c r="O18" s="75">
        <f t="shared" si="0"/>
        <v>0</v>
      </c>
    </row>
    <row r="19" spans="1:15" ht="21" customHeight="1">
      <c r="A19" s="108"/>
      <c r="B19" s="97"/>
      <c r="C19" s="10" t="s">
        <v>43</v>
      </c>
      <c r="D19" s="11">
        <f>SUM(D17:D18)</f>
        <v>0</v>
      </c>
      <c r="E19" s="11">
        <f>SUM(E17:E18)</f>
        <v>4</v>
      </c>
      <c r="F19" s="11">
        <f>SUM(F17:F18)</f>
        <v>2</v>
      </c>
      <c r="G19" s="11">
        <f>SUM(G17:G18)</f>
        <v>0</v>
      </c>
      <c r="H19" s="11"/>
      <c r="I19" s="11"/>
      <c r="J19" s="11"/>
      <c r="K19" s="11"/>
      <c r="L19" s="11"/>
      <c r="M19" s="11"/>
      <c r="N19" s="54"/>
      <c r="O19" s="74">
        <f t="shared" si="0"/>
        <v>6</v>
      </c>
    </row>
    <row r="20" spans="1:15" ht="21" customHeight="1">
      <c r="A20" s="108"/>
      <c r="B20" s="97" t="s">
        <v>21</v>
      </c>
      <c r="C20" s="10" t="s">
        <v>41</v>
      </c>
      <c r="D20" s="11">
        <f>D11+D14+D17</f>
        <v>812</v>
      </c>
      <c r="E20" s="11">
        <f aca="true" t="shared" si="1" ref="E20:G21">E11+E14+E17</f>
        <v>408</v>
      </c>
      <c r="F20" s="11">
        <f t="shared" si="1"/>
        <v>171</v>
      </c>
      <c r="G20" s="11">
        <f t="shared" si="1"/>
        <v>228</v>
      </c>
      <c r="H20" s="11"/>
      <c r="I20" s="11"/>
      <c r="J20" s="11"/>
      <c r="K20" s="11"/>
      <c r="L20" s="11"/>
      <c r="M20" s="11"/>
      <c r="N20" s="54"/>
      <c r="O20" s="75">
        <f t="shared" si="0"/>
        <v>1619</v>
      </c>
    </row>
    <row r="21" spans="1:15" ht="21" customHeight="1">
      <c r="A21" s="108"/>
      <c r="B21" s="97"/>
      <c r="C21" s="10" t="s">
        <v>42</v>
      </c>
      <c r="D21" s="11">
        <f>D12+D15+D18</f>
        <v>15</v>
      </c>
      <c r="E21" s="11">
        <f t="shared" si="1"/>
        <v>21</v>
      </c>
      <c r="F21" s="11">
        <f t="shared" si="1"/>
        <v>10</v>
      </c>
      <c r="G21" s="11">
        <f t="shared" si="1"/>
        <v>5</v>
      </c>
      <c r="H21" s="11"/>
      <c r="I21" s="11"/>
      <c r="J21" s="11"/>
      <c r="K21" s="11"/>
      <c r="L21" s="11"/>
      <c r="M21" s="11"/>
      <c r="N21" s="54"/>
      <c r="O21" s="74">
        <f t="shared" si="0"/>
        <v>51</v>
      </c>
    </row>
    <row r="22" spans="1:15" ht="21" customHeight="1" thickBot="1">
      <c r="A22" s="109"/>
      <c r="B22" s="100"/>
      <c r="C22" s="13" t="s">
        <v>43</v>
      </c>
      <c r="D22" s="14">
        <f>SUM(D20:D21)</f>
        <v>827</v>
      </c>
      <c r="E22" s="44">
        <f>SUM(E20:E21)</f>
        <v>429</v>
      </c>
      <c r="F22" s="44">
        <f>SUM(F20:F21)</f>
        <v>181</v>
      </c>
      <c r="G22" s="44">
        <f>SUM(G20:G21)</f>
        <v>233</v>
      </c>
      <c r="H22" s="44"/>
      <c r="I22" s="44"/>
      <c r="J22" s="44"/>
      <c r="K22" s="44"/>
      <c r="L22" s="44"/>
      <c r="M22" s="44"/>
      <c r="N22" s="55"/>
      <c r="O22" s="75">
        <f t="shared" si="0"/>
        <v>1670</v>
      </c>
    </row>
    <row r="23" spans="1:15" ht="21" customHeight="1">
      <c r="A23" s="107" t="s">
        <v>22</v>
      </c>
      <c r="B23" s="96" t="s">
        <v>40</v>
      </c>
      <c r="C23" s="7" t="s">
        <v>41</v>
      </c>
      <c r="D23" s="8">
        <v>2</v>
      </c>
      <c r="E23" s="9">
        <v>15</v>
      </c>
      <c r="F23" s="9">
        <v>4</v>
      </c>
      <c r="G23" s="9">
        <v>5</v>
      </c>
      <c r="H23" s="9"/>
      <c r="I23" s="9"/>
      <c r="J23" s="9"/>
      <c r="K23" s="9"/>
      <c r="L23" s="9"/>
      <c r="M23" s="9"/>
      <c r="N23" s="37"/>
      <c r="O23" s="73">
        <f t="shared" si="0"/>
        <v>26</v>
      </c>
    </row>
    <row r="24" spans="1:15" ht="21" customHeight="1">
      <c r="A24" s="108"/>
      <c r="B24" s="97"/>
      <c r="C24" s="10" t="s">
        <v>42</v>
      </c>
      <c r="D24" s="11">
        <v>11</v>
      </c>
      <c r="E24" s="12"/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11</v>
      </c>
    </row>
    <row r="25" spans="1:15" ht="21" customHeight="1">
      <c r="A25" s="108"/>
      <c r="B25" s="97"/>
      <c r="C25" s="10" t="s">
        <v>43</v>
      </c>
      <c r="D25" s="11">
        <f>SUM(D23:D24)</f>
        <v>13</v>
      </c>
      <c r="E25" s="12">
        <f>SUM(E23:E24)</f>
        <v>15</v>
      </c>
      <c r="F25" s="12">
        <f>SUM(F23:F24)</f>
        <v>4</v>
      </c>
      <c r="G25" s="12">
        <f>SUM(G23:G24)</f>
        <v>5</v>
      </c>
      <c r="H25" s="12"/>
      <c r="I25" s="12"/>
      <c r="J25" s="12"/>
      <c r="K25" s="12"/>
      <c r="L25" s="12"/>
      <c r="M25" s="12"/>
      <c r="N25" s="32"/>
      <c r="O25" s="75">
        <f t="shared" si="0"/>
        <v>37</v>
      </c>
    </row>
    <row r="26" spans="1:15" ht="21" customHeight="1">
      <c r="A26" s="108"/>
      <c r="B26" s="97" t="s">
        <v>44</v>
      </c>
      <c r="C26" s="10" t="s">
        <v>41</v>
      </c>
      <c r="D26" s="11">
        <v>28</v>
      </c>
      <c r="E26" s="12">
        <v>19</v>
      </c>
      <c r="F26" s="12">
        <v>6</v>
      </c>
      <c r="G26" s="12">
        <v>6</v>
      </c>
      <c r="H26" s="12"/>
      <c r="I26" s="12"/>
      <c r="J26" s="12"/>
      <c r="K26" s="12"/>
      <c r="L26" s="12"/>
      <c r="M26" s="12"/>
      <c r="N26" s="32"/>
      <c r="O26" s="74">
        <f t="shared" si="0"/>
        <v>59</v>
      </c>
    </row>
    <row r="27" spans="1:15" ht="21" customHeight="1">
      <c r="A27" s="108"/>
      <c r="B27" s="97"/>
      <c r="C27" s="10" t="s">
        <v>42</v>
      </c>
      <c r="D27" s="11">
        <v>4</v>
      </c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4</v>
      </c>
    </row>
    <row r="28" spans="1:15" ht="21" customHeight="1">
      <c r="A28" s="108"/>
      <c r="B28" s="97"/>
      <c r="C28" s="10" t="s">
        <v>43</v>
      </c>
      <c r="D28" s="11">
        <f>SUM(D26:D27)</f>
        <v>32</v>
      </c>
      <c r="E28" s="12">
        <f>SUM(E26:E27)</f>
        <v>19</v>
      </c>
      <c r="F28" s="12">
        <f>SUM(F26:F27)</f>
        <v>6</v>
      </c>
      <c r="G28" s="12">
        <f>SUM(G26:G27)</f>
        <v>6</v>
      </c>
      <c r="H28" s="12"/>
      <c r="I28" s="12"/>
      <c r="J28" s="12"/>
      <c r="K28" s="12"/>
      <c r="L28" s="12"/>
      <c r="M28" s="12"/>
      <c r="N28" s="32"/>
      <c r="O28" s="74">
        <f t="shared" si="0"/>
        <v>63</v>
      </c>
    </row>
    <row r="29" spans="1:15" ht="21" customHeight="1">
      <c r="A29" s="108"/>
      <c r="B29" s="97" t="s">
        <v>21</v>
      </c>
      <c r="C29" s="10" t="s">
        <v>41</v>
      </c>
      <c r="D29" s="11">
        <f aca="true" t="shared" si="2" ref="D29:G31">D23+D26</f>
        <v>30</v>
      </c>
      <c r="E29" s="11">
        <f t="shared" si="2"/>
        <v>34</v>
      </c>
      <c r="F29" s="11">
        <f t="shared" si="2"/>
        <v>10</v>
      </c>
      <c r="G29" s="11">
        <f t="shared" si="2"/>
        <v>11</v>
      </c>
      <c r="H29" s="11"/>
      <c r="I29" s="11"/>
      <c r="J29" s="11"/>
      <c r="K29" s="11"/>
      <c r="L29" s="11"/>
      <c r="M29" s="11"/>
      <c r="N29" s="54"/>
      <c r="O29" s="75">
        <f t="shared" si="0"/>
        <v>85</v>
      </c>
    </row>
    <row r="30" spans="1:15" ht="21" customHeight="1">
      <c r="A30" s="108"/>
      <c r="B30" s="97"/>
      <c r="C30" s="10" t="s">
        <v>42</v>
      </c>
      <c r="D30" s="11">
        <f t="shared" si="2"/>
        <v>15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11"/>
      <c r="N30" s="54"/>
      <c r="O30" s="74">
        <f t="shared" si="0"/>
        <v>15</v>
      </c>
    </row>
    <row r="31" spans="1:15" ht="21" customHeight="1" thickBot="1">
      <c r="A31" s="109"/>
      <c r="B31" s="100"/>
      <c r="C31" s="13" t="s">
        <v>43</v>
      </c>
      <c r="D31" s="11">
        <f t="shared" si="2"/>
        <v>45</v>
      </c>
      <c r="E31" s="11">
        <f t="shared" si="2"/>
        <v>34</v>
      </c>
      <c r="F31" s="11">
        <f t="shared" si="2"/>
        <v>10</v>
      </c>
      <c r="G31" s="11">
        <f t="shared" si="2"/>
        <v>11</v>
      </c>
      <c r="H31" s="11"/>
      <c r="I31" s="11"/>
      <c r="J31" s="11"/>
      <c r="K31" s="11"/>
      <c r="L31" s="11"/>
      <c r="M31" s="11"/>
      <c r="N31" s="54"/>
      <c r="O31" s="75">
        <f t="shared" si="0"/>
        <v>100</v>
      </c>
    </row>
    <row r="32" spans="1:15" ht="21" customHeight="1">
      <c r="A32" s="107" t="s">
        <v>23</v>
      </c>
      <c r="B32" s="96" t="s">
        <v>40</v>
      </c>
      <c r="C32" s="7" t="s">
        <v>41</v>
      </c>
      <c r="D32" s="8">
        <v>1320</v>
      </c>
      <c r="E32" s="9">
        <v>679</v>
      </c>
      <c r="F32" s="9">
        <v>264</v>
      </c>
      <c r="G32" s="9">
        <v>344</v>
      </c>
      <c r="H32" s="9"/>
      <c r="I32" s="9"/>
      <c r="J32" s="9"/>
      <c r="K32" s="9"/>
      <c r="L32" s="9"/>
      <c r="M32" s="9"/>
      <c r="N32" s="37"/>
      <c r="O32" s="73">
        <f t="shared" si="0"/>
        <v>2607</v>
      </c>
    </row>
    <row r="33" spans="1:15" ht="21" customHeight="1">
      <c r="A33" s="108"/>
      <c r="B33" s="97"/>
      <c r="C33" s="10" t="s">
        <v>42</v>
      </c>
      <c r="D33" s="11"/>
      <c r="E33" s="12">
        <v>4</v>
      </c>
      <c r="F33" s="12">
        <v>1</v>
      </c>
      <c r="G33" s="12"/>
      <c r="H33" s="12"/>
      <c r="I33" s="12"/>
      <c r="J33" s="12"/>
      <c r="K33" s="12"/>
      <c r="L33" s="12"/>
      <c r="M33" s="12"/>
      <c r="N33" s="32"/>
      <c r="O33" s="74">
        <f t="shared" si="0"/>
        <v>5</v>
      </c>
    </row>
    <row r="34" spans="1:15" ht="21" customHeight="1">
      <c r="A34" s="108"/>
      <c r="B34" s="97"/>
      <c r="C34" s="10" t="s">
        <v>43</v>
      </c>
      <c r="D34" s="11">
        <f>SUM(D32:D33)</f>
        <v>1320</v>
      </c>
      <c r="E34" s="12">
        <f>SUM(E32:E33)</f>
        <v>683</v>
      </c>
      <c r="F34" s="12">
        <f>SUM(F32:F33)</f>
        <v>265</v>
      </c>
      <c r="G34" s="12">
        <f>SUM(G32:G33)</f>
        <v>344</v>
      </c>
      <c r="H34" s="12"/>
      <c r="I34" s="12"/>
      <c r="J34" s="12"/>
      <c r="K34" s="12"/>
      <c r="L34" s="12"/>
      <c r="M34" s="12"/>
      <c r="N34" s="32"/>
      <c r="O34" s="75">
        <f t="shared" si="0"/>
        <v>2612</v>
      </c>
    </row>
    <row r="35" spans="1:15" ht="21" customHeight="1">
      <c r="A35" s="108"/>
      <c r="B35" s="97" t="s">
        <v>44</v>
      </c>
      <c r="C35" s="10" t="s">
        <v>41</v>
      </c>
      <c r="D35" s="11">
        <v>2055</v>
      </c>
      <c r="E35" s="12">
        <v>1108</v>
      </c>
      <c r="F35" s="12">
        <v>457</v>
      </c>
      <c r="G35" s="12">
        <v>495</v>
      </c>
      <c r="H35" s="12"/>
      <c r="I35" s="12"/>
      <c r="J35" s="12"/>
      <c r="K35" s="12"/>
      <c r="L35" s="12"/>
      <c r="M35" s="12"/>
      <c r="N35" s="32"/>
      <c r="O35" s="74">
        <f t="shared" si="0"/>
        <v>4115</v>
      </c>
    </row>
    <row r="36" spans="1:15" ht="21" customHeight="1">
      <c r="A36" s="108"/>
      <c r="B36" s="97"/>
      <c r="C36" s="10" t="s">
        <v>42</v>
      </c>
      <c r="D36" s="11">
        <v>10</v>
      </c>
      <c r="E36" s="12">
        <v>5</v>
      </c>
      <c r="F36" s="12">
        <v>2</v>
      </c>
      <c r="G36" s="12">
        <v>2</v>
      </c>
      <c r="H36" s="12"/>
      <c r="I36" s="12"/>
      <c r="J36" s="12"/>
      <c r="K36" s="12"/>
      <c r="L36" s="12"/>
      <c r="M36" s="12"/>
      <c r="N36" s="32"/>
      <c r="O36" s="75">
        <f t="shared" si="0"/>
        <v>19</v>
      </c>
    </row>
    <row r="37" spans="1:15" ht="21" customHeight="1">
      <c r="A37" s="108"/>
      <c r="B37" s="97"/>
      <c r="C37" s="10" t="s">
        <v>43</v>
      </c>
      <c r="D37" s="11">
        <f>SUM(D35:D36)</f>
        <v>2065</v>
      </c>
      <c r="E37" s="12">
        <f>SUM(E35:E36)</f>
        <v>1113</v>
      </c>
      <c r="F37" s="12">
        <f>SUM(F35:F36)</f>
        <v>459</v>
      </c>
      <c r="G37" s="12">
        <f>SUM(G35:G36)</f>
        <v>497</v>
      </c>
      <c r="H37" s="12"/>
      <c r="I37" s="12"/>
      <c r="J37" s="12"/>
      <c r="K37" s="12"/>
      <c r="L37" s="12"/>
      <c r="M37" s="12"/>
      <c r="N37" s="32"/>
      <c r="O37" s="74">
        <f t="shared" si="0"/>
        <v>4134</v>
      </c>
    </row>
    <row r="38" spans="1:15" ht="21" customHeight="1">
      <c r="A38" s="108"/>
      <c r="B38" s="97" t="s">
        <v>21</v>
      </c>
      <c r="C38" s="10" t="s">
        <v>41</v>
      </c>
      <c r="D38" s="11">
        <f aca="true" t="shared" si="3" ref="D38:G40">D32+D35</f>
        <v>3375</v>
      </c>
      <c r="E38" s="11">
        <f t="shared" si="3"/>
        <v>1787</v>
      </c>
      <c r="F38" s="11">
        <f t="shared" si="3"/>
        <v>721</v>
      </c>
      <c r="G38" s="11">
        <f t="shared" si="3"/>
        <v>839</v>
      </c>
      <c r="H38" s="11"/>
      <c r="I38" s="11"/>
      <c r="J38" s="11"/>
      <c r="K38" s="11"/>
      <c r="L38" s="11"/>
      <c r="M38" s="11"/>
      <c r="N38" s="54"/>
      <c r="O38" s="75">
        <f t="shared" si="0"/>
        <v>6722</v>
      </c>
    </row>
    <row r="39" spans="1:15" ht="21" customHeight="1">
      <c r="A39" s="108"/>
      <c r="B39" s="97"/>
      <c r="C39" s="10" t="s">
        <v>42</v>
      </c>
      <c r="D39" s="11">
        <f t="shared" si="3"/>
        <v>10</v>
      </c>
      <c r="E39" s="11">
        <f t="shared" si="3"/>
        <v>9</v>
      </c>
      <c r="F39" s="11">
        <f t="shared" si="3"/>
        <v>3</v>
      </c>
      <c r="G39" s="11">
        <f t="shared" si="3"/>
        <v>2</v>
      </c>
      <c r="H39" s="11"/>
      <c r="I39" s="11"/>
      <c r="J39" s="11"/>
      <c r="K39" s="11"/>
      <c r="L39" s="11"/>
      <c r="M39" s="11"/>
      <c r="N39" s="54"/>
      <c r="O39" s="74">
        <f t="shared" si="0"/>
        <v>24</v>
      </c>
    </row>
    <row r="40" spans="1:15" ht="21" customHeight="1" thickBot="1">
      <c r="A40" s="109"/>
      <c r="B40" s="100"/>
      <c r="C40" s="13" t="s">
        <v>43</v>
      </c>
      <c r="D40" s="11">
        <f t="shared" si="3"/>
        <v>3385</v>
      </c>
      <c r="E40" s="11">
        <f t="shared" si="3"/>
        <v>1796</v>
      </c>
      <c r="F40" s="11">
        <f t="shared" si="3"/>
        <v>724</v>
      </c>
      <c r="G40" s="11">
        <f t="shared" si="3"/>
        <v>841</v>
      </c>
      <c r="H40" s="11"/>
      <c r="I40" s="11"/>
      <c r="J40" s="11"/>
      <c r="K40" s="11"/>
      <c r="L40" s="11"/>
      <c r="M40" s="11"/>
      <c r="N40" s="54"/>
      <c r="O40" s="75">
        <f t="shared" si="0"/>
        <v>6746</v>
      </c>
    </row>
    <row r="41" spans="1:15" ht="21" customHeight="1">
      <c r="A41" s="125" t="s">
        <v>46</v>
      </c>
      <c r="B41" s="126"/>
      <c r="C41" s="7" t="s">
        <v>41</v>
      </c>
      <c r="D41" s="8">
        <v>143</v>
      </c>
      <c r="E41" s="9">
        <v>131</v>
      </c>
      <c r="F41" s="9">
        <v>45</v>
      </c>
      <c r="G41" s="9">
        <v>29</v>
      </c>
      <c r="H41" s="9"/>
      <c r="I41" s="9"/>
      <c r="J41" s="9"/>
      <c r="K41" s="9"/>
      <c r="L41" s="9"/>
      <c r="M41" s="9"/>
      <c r="N41" s="37"/>
      <c r="O41" s="73">
        <f t="shared" si="0"/>
        <v>348</v>
      </c>
    </row>
    <row r="42" spans="1:15" ht="21" customHeight="1">
      <c r="A42" s="127"/>
      <c r="B42" s="128"/>
      <c r="C42" s="10" t="s">
        <v>42</v>
      </c>
      <c r="D42" s="11">
        <v>7</v>
      </c>
      <c r="E42" s="12">
        <v>11</v>
      </c>
      <c r="F42" s="12">
        <v>4</v>
      </c>
      <c r="G42" s="12">
        <v>1</v>
      </c>
      <c r="H42" s="12"/>
      <c r="I42" s="12"/>
      <c r="J42" s="12"/>
      <c r="K42" s="12"/>
      <c r="L42" s="12"/>
      <c r="M42" s="12"/>
      <c r="N42" s="32"/>
      <c r="O42" s="74">
        <f t="shared" si="0"/>
        <v>23</v>
      </c>
    </row>
    <row r="43" spans="1:15" ht="21" customHeight="1" thickBot="1">
      <c r="A43" s="129"/>
      <c r="B43" s="130"/>
      <c r="C43" s="13" t="s">
        <v>43</v>
      </c>
      <c r="D43" s="14">
        <f>SUM(D41:D42)</f>
        <v>150</v>
      </c>
      <c r="E43" s="44">
        <f>SUM(E41:E42)</f>
        <v>142</v>
      </c>
      <c r="F43" s="44">
        <f>SUM(F41:F42)</f>
        <v>49</v>
      </c>
      <c r="G43" s="44">
        <f>SUM(G41:G42)</f>
        <v>30</v>
      </c>
      <c r="H43" s="44"/>
      <c r="I43" s="44"/>
      <c r="J43" s="44"/>
      <c r="K43" s="44"/>
      <c r="L43" s="44"/>
      <c r="M43" s="44"/>
      <c r="N43" s="55"/>
      <c r="O43" s="75">
        <f t="shared" si="0"/>
        <v>371</v>
      </c>
    </row>
    <row r="44" spans="1:15" ht="21" customHeight="1">
      <c r="A44" s="125" t="s">
        <v>47</v>
      </c>
      <c r="B44" s="126"/>
      <c r="C44" s="7" t="s">
        <v>41</v>
      </c>
      <c r="D44" s="8">
        <v>80</v>
      </c>
      <c r="E44" s="9">
        <v>51</v>
      </c>
      <c r="F44" s="9">
        <v>15</v>
      </c>
      <c r="G44" s="9">
        <v>25</v>
      </c>
      <c r="H44" s="9"/>
      <c r="I44" s="9"/>
      <c r="J44" s="9"/>
      <c r="K44" s="9"/>
      <c r="L44" s="9"/>
      <c r="M44" s="9"/>
      <c r="N44" s="37"/>
      <c r="O44" s="73">
        <f t="shared" si="0"/>
        <v>171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80</v>
      </c>
      <c r="E46" s="44">
        <f>SUM(E44:E45)</f>
        <v>51</v>
      </c>
      <c r="F46" s="44">
        <f>SUM(F44:F45)</f>
        <v>15</v>
      </c>
      <c r="G46" s="44">
        <f>SUM(G44:G45)</f>
        <v>25</v>
      </c>
      <c r="H46" s="44"/>
      <c r="I46" s="44"/>
      <c r="J46" s="44"/>
      <c r="K46" s="44"/>
      <c r="L46" s="44"/>
      <c r="M46" s="44"/>
      <c r="N46" s="55"/>
      <c r="O46" s="75">
        <f t="shared" si="0"/>
        <v>171</v>
      </c>
    </row>
    <row r="47" spans="1:15" ht="21" customHeight="1" thickBot="1">
      <c r="A47" s="138" t="s">
        <v>48</v>
      </c>
      <c r="B47" s="139"/>
      <c r="C47" s="140"/>
      <c r="D47" s="15">
        <f>SUM(D46+D43+D40+D31+D22)</f>
        <v>4487</v>
      </c>
      <c r="E47" s="16">
        <f>SUM(E46+E43+E40+E31+E22)</f>
        <v>2452</v>
      </c>
      <c r="F47" s="16">
        <f>SUM(F46+F43+F40+F31+F22)</f>
        <v>979</v>
      </c>
      <c r="G47" s="16">
        <f>SUM(G46+G43+G40+G31+G22)</f>
        <v>1140</v>
      </c>
      <c r="H47" s="16"/>
      <c r="I47" s="16"/>
      <c r="J47" s="16"/>
      <c r="K47" s="16"/>
      <c r="L47" s="16"/>
      <c r="M47" s="16"/>
      <c r="N47" s="39"/>
      <c r="O47" s="73">
        <f t="shared" si="0"/>
        <v>9058</v>
      </c>
    </row>
    <row r="48" spans="1:15" ht="21" customHeight="1" thickBot="1">
      <c r="A48" s="138" t="s">
        <v>27</v>
      </c>
      <c r="B48" s="139"/>
      <c r="C48" s="140"/>
      <c r="D48" s="15">
        <v>68</v>
      </c>
      <c r="E48" s="16">
        <v>23</v>
      </c>
      <c r="F48" s="16">
        <v>11</v>
      </c>
      <c r="G48" s="16">
        <v>17</v>
      </c>
      <c r="H48" s="16"/>
      <c r="I48" s="16"/>
      <c r="J48" s="16"/>
      <c r="K48" s="16"/>
      <c r="L48" s="16"/>
      <c r="M48" s="16"/>
      <c r="N48" s="39"/>
      <c r="O48" s="73">
        <f t="shared" si="0"/>
        <v>119</v>
      </c>
    </row>
    <row r="49" spans="1:15" ht="21" customHeight="1" thickBot="1">
      <c r="A49" s="138" t="s">
        <v>49</v>
      </c>
      <c r="B49" s="139"/>
      <c r="C49" s="140"/>
      <c r="D49" s="15">
        <f>SUM(D47:D48)</f>
        <v>4555</v>
      </c>
      <c r="E49" s="16">
        <f>SUM(E47:E48)</f>
        <v>2475</v>
      </c>
      <c r="F49" s="16">
        <f>SUM(F47:F48)</f>
        <v>990</v>
      </c>
      <c r="G49" s="16">
        <f>SUM(G47:G48)</f>
        <v>1157</v>
      </c>
      <c r="H49" s="16"/>
      <c r="I49" s="16"/>
      <c r="J49" s="16"/>
      <c r="K49" s="16"/>
      <c r="L49" s="16"/>
      <c r="M49" s="16"/>
      <c r="N49" s="39"/>
      <c r="O49" s="73">
        <f t="shared" si="0"/>
        <v>9177</v>
      </c>
    </row>
    <row r="50" spans="1:15" ht="21" customHeight="1">
      <c r="A50" s="141" t="s">
        <v>29</v>
      </c>
      <c r="B50" s="131" t="s">
        <v>50</v>
      </c>
      <c r="C50" s="17" t="s">
        <v>51</v>
      </c>
      <c r="D50" s="18">
        <v>2295</v>
      </c>
      <c r="E50" s="19">
        <v>1348</v>
      </c>
      <c r="F50" s="19">
        <v>579</v>
      </c>
      <c r="G50" s="19">
        <v>623</v>
      </c>
      <c r="H50" s="19"/>
      <c r="I50" s="19"/>
      <c r="J50" s="19"/>
      <c r="K50" s="19"/>
      <c r="L50" s="19"/>
      <c r="M50" s="19"/>
      <c r="N50" s="35"/>
      <c r="O50" s="73">
        <f t="shared" si="0"/>
        <v>4845</v>
      </c>
    </row>
    <row r="51" spans="1:15" ht="21" customHeight="1">
      <c r="A51" s="98"/>
      <c r="B51" s="128"/>
      <c r="C51" s="10" t="s">
        <v>52</v>
      </c>
      <c r="D51" s="11">
        <v>1436</v>
      </c>
      <c r="E51" s="12">
        <v>776</v>
      </c>
      <c r="F51" s="12">
        <v>428</v>
      </c>
      <c r="G51" s="12">
        <v>509</v>
      </c>
      <c r="H51" s="12"/>
      <c r="I51" s="12"/>
      <c r="J51" s="12"/>
      <c r="K51" s="12"/>
      <c r="L51" s="12"/>
      <c r="M51" s="12"/>
      <c r="N51" s="32"/>
      <c r="O51" s="74">
        <f t="shared" si="0"/>
        <v>3149</v>
      </c>
    </row>
    <row r="52" spans="1:15" ht="21" customHeight="1">
      <c r="A52" s="98"/>
      <c r="B52" s="128"/>
      <c r="C52" s="10" t="s">
        <v>43</v>
      </c>
      <c r="D52" s="11">
        <f>SUM(D50:D51)</f>
        <v>3731</v>
      </c>
      <c r="E52" s="12">
        <f>SUM(E50:E51)</f>
        <v>2124</v>
      </c>
      <c r="F52" s="12">
        <f>SUM(F50:F51)</f>
        <v>1007</v>
      </c>
      <c r="G52" s="12">
        <f>SUM(G50:G51)</f>
        <v>1132</v>
      </c>
      <c r="H52" s="12"/>
      <c r="I52" s="12"/>
      <c r="J52" s="12"/>
      <c r="K52" s="12"/>
      <c r="L52" s="12"/>
      <c r="M52" s="12"/>
      <c r="N52" s="32"/>
      <c r="O52" s="75">
        <f t="shared" si="0"/>
        <v>7994</v>
      </c>
    </row>
    <row r="53" spans="1:15" ht="21" customHeight="1">
      <c r="A53" s="98"/>
      <c r="B53" s="134" t="s">
        <v>33</v>
      </c>
      <c r="C53" s="135"/>
      <c r="D53" s="11">
        <v>23</v>
      </c>
      <c r="E53" s="12">
        <v>9</v>
      </c>
      <c r="F53" s="12">
        <v>9</v>
      </c>
      <c r="G53" s="12">
        <v>5</v>
      </c>
      <c r="H53" s="12"/>
      <c r="I53" s="12"/>
      <c r="J53" s="12"/>
      <c r="K53" s="12"/>
      <c r="L53" s="12"/>
      <c r="M53" s="12"/>
      <c r="N53" s="32"/>
      <c r="O53" s="74">
        <f t="shared" si="0"/>
        <v>46</v>
      </c>
    </row>
    <row r="54" spans="1:15" ht="21" customHeight="1" thickBot="1">
      <c r="A54" s="142"/>
      <c r="B54" s="136" t="s">
        <v>34</v>
      </c>
      <c r="C54" s="137"/>
      <c r="D54" s="20">
        <v>143</v>
      </c>
      <c r="E54" s="21">
        <v>46</v>
      </c>
      <c r="F54" s="21">
        <v>25</v>
      </c>
      <c r="G54" s="21">
        <v>43</v>
      </c>
      <c r="H54" s="21"/>
      <c r="I54" s="21"/>
      <c r="J54" s="21"/>
      <c r="K54" s="21"/>
      <c r="L54" s="21"/>
      <c r="M54" s="21"/>
      <c r="N54" s="40"/>
      <c r="O54" s="75">
        <f t="shared" si="0"/>
        <v>257</v>
      </c>
    </row>
    <row r="55" spans="1:15" ht="21" customHeight="1" thickBot="1">
      <c r="A55" s="143" t="s">
        <v>54</v>
      </c>
      <c r="B55" s="144"/>
      <c r="C55" s="145"/>
      <c r="D55" s="15">
        <f>SUM(D52:D54)</f>
        <v>3897</v>
      </c>
      <c r="E55" s="16">
        <f>SUM(E52:E54)</f>
        <v>2179</v>
      </c>
      <c r="F55" s="16">
        <f>SUM(F52:F54)</f>
        <v>1041</v>
      </c>
      <c r="G55" s="16">
        <f>SUM(G52:G54)</f>
        <v>1180</v>
      </c>
      <c r="H55" s="16"/>
      <c r="I55" s="16"/>
      <c r="J55" s="16"/>
      <c r="K55" s="16"/>
      <c r="L55" s="16"/>
      <c r="M55" s="16"/>
      <c r="N55" s="39"/>
      <c r="O55" s="73">
        <f t="shared" si="0"/>
        <v>8297</v>
      </c>
    </row>
    <row r="56" spans="1:15" ht="23.25" customHeight="1" thickBot="1">
      <c r="A56" s="146" t="s">
        <v>35</v>
      </c>
      <c r="B56" s="147"/>
      <c r="C56" s="148"/>
      <c r="D56" s="77">
        <f>SUM(D49+D55)</f>
        <v>8452</v>
      </c>
      <c r="E56" s="77">
        <f>SUM(E49+E55)</f>
        <v>4654</v>
      </c>
      <c r="F56" s="78">
        <f>SUM(F55+F49)</f>
        <v>2031</v>
      </c>
      <c r="G56" s="78">
        <f>SUM(G55+G49)</f>
        <v>2337</v>
      </c>
      <c r="H56" s="78"/>
      <c r="I56" s="78"/>
      <c r="J56" s="78"/>
      <c r="K56" s="78"/>
      <c r="L56" s="78"/>
      <c r="M56" s="78"/>
      <c r="N56" s="82"/>
      <c r="O56" s="76">
        <f t="shared" si="0"/>
        <v>17474</v>
      </c>
    </row>
    <row r="59" spans="1:15" ht="13.5">
      <c r="A59" s="132" t="s">
        <v>179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N7:N10"/>
    <mergeCell ref="M7:M10"/>
    <mergeCell ref="K7:K10"/>
    <mergeCell ref="J7:J10"/>
    <mergeCell ref="H7:H10"/>
    <mergeCell ref="G7:G10"/>
    <mergeCell ref="C8:C10"/>
    <mergeCell ref="A48:C48"/>
    <mergeCell ref="A50:A54"/>
    <mergeCell ref="F7:F10"/>
    <mergeCell ref="A7:C7"/>
    <mergeCell ref="B35:B37"/>
    <mergeCell ref="B23:B25"/>
    <mergeCell ref="O7:O10"/>
    <mergeCell ref="A8:A10"/>
    <mergeCell ref="B32:B34"/>
    <mergeCell ref="L7:L10"/>
    <mergeCell ref="I7:I10"/>
    <mergeCell ref="E7:E10"/>
    <mergeCell ref="A23:A31"/>
    <mergeCell ref="B8:B10"/>
    <mergeCell ref="B11:B13"/>
    <mergeCell ref="D7:D10"/>
    <mergeCell ref="A59:O60"/>
    <mergeCell ref="B38:B40"/>
    <mergeCell ref="B53:C53"/>
    <mergeCell ref="B54:C54"/>
    <mergeCell ref="A47:C47"/>
    <mergeCell ref="B26:B28"/>
    <mergeCell ref="A41:B43"/>
    <mergeCell ref="B50:B52"/>
    <mergeCell ref="A49:C49"/>
    <mergeCell ref="A56:C56"/>
    <mergeCell ref="A55:C55"/>
    <mergeCell ref="A44:B46"/>
    <mergeCell ref="A32:A40"/>
    <mergeCell ref="A11:A22"/>
    <mergeCell ref="B17:B19"/>
    <mergeCell ref="B14:B16"/>
    <mergeCell ref="B20:B22"/>
    <mergeCell ref="B29:B3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3"/>
    </row>
    <row r="5" spans="1:15" ht="15" customHeight="1">
      <c r="A5" s="6"/>
      <c r="B5" s="49" t="s">
        <v>64</v>
      </c>
      <c r="C5" s="50"/>
      <c r="D5" s="49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4" t="s">
        <v>61</v>
      </c>
      <c r="B7" s="105"/>
      <c r="C7" s="106"/>
      <c r="D7" s="156" t="s">
        <v>65</v>
      </c>
      <c r="E7" s="117" t="s">
        <v>66</v>
      </c>
      <c r="F7" s="117"/>
      <c r="G7" s="117"/>
      <c r="H7" s="117"/>
      <c r="I7" s="117"/>
      <c r="J7" s="117"/>
      <c r="K7" s="117"/>
      <c r="L7" s="117"/>
      <c r="M7" s="117"/>
      <c r="N7" s="164"/>
      <c r="O7" s="161" t="s">
        <v>67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52"/>
      <c r="F8" s="152"/>
      <c r="G8" s="152"/>
      <c r="H8" s="152"/>
      <c r="I8" s="154"/>
      <c r="J8" s="154"/>
      <c r="K8" s="152"/>
      <c r="L8" s="152"/>
      <c r="M8" s="179"/>
      <c r="N8" s="165"/>
      <c r="O8" s="162"/>
    </row>
    <row r="9" spans="1:15" ht="13.5">
      <c r="A9" s="98"/>
      <c r="B9" s="97"/>
      <c r="C9" s="120"/>
      <c r="D9" s="157"/>
      <c r="E9" s="152"/>
      <c r="F9" s="152"/>
      <c r="G9" s="152"/>
      <c r="H9" s="152"/>
      <c r="I9" s="154"/>
      <c r="J9" s="154"/>
      <c r="K9" s="152"/>
      <c r="L9" s="152"/>
      <c r="M9" s="179"/>
      <c r="N9" s="165"/>
      <c r="O9" s="162"/>
    </row>
    <row r="10" spans="1:15" ht="18.75" customHeight="1" thickBot="1">
      <c r="A10" s="99"/>
      <c r="B10" s="100"/>
      <c r="C10" s="121"/>
      <c r="D10" s="158"/>
      <c r="E10" s="153"/>
      <c r="F10" s="153"/>
      <c r="G10" s="153"/>
      <c r="H10" s="153"/>
      <c r="I10" s="155"/>
      <c r="J10" s="155"/>
      <c r="K10" s="153"/>
      <c r="L10" s="153"/>
      <c r="M10" s="180"/>
      <c r="N10" s="166"/>
      <c r="O10" s="163"/>
    </row>
    <row r="11" spans="1:15" ht="21" customHeight="1">
      <c r="A11" s="107" t="s">
        <v>68</v>
      </c>
      <c r="B11" s="96" t="s">
        <v>40</v>
      </c>
      <c r="C11" s="7" t="s">
        <v>41</v>
      </c>
      <c r="D11" s="8">
        <v>200</v>
      </c>
      <c r="E11" s="9">
        <v>254</v>
      </c>
      <c r="F11" s="9"/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5">SUM(D11:N11)</f>
        <v>454</v>
      </c>
    </row>
    <row r="12" spans="1:15" ht="21" customHeight="1">
      <c r="A12" s="108"/>
      <c r="B12" s="97"/>
      <c r="C12" s="10" t="s">
        <v>42</v>
      </c>
      <c r="D12" s="11">
        <v>44</v>
      </c>
      <c r="E12" s="12">
        <v>14</v>
      </c>
      <c r="F12" s="12"/>
      <c r="G12" s="12"/>
      <c r="H12" s="12"/>
      <c r="I12" s="12"/>
      <c r="J12" s="12"/>
      <c r="K12" s="12"/>
      <c r="L12" s="12"/>
      <c r="M12" s="32"/>
      <c r="N12" s="41"/>
      <c r="O12" s="74">
        <f t="shared" si="0"/>
        <v>58</v>
      </c>
    </row>
    <row r="13" spans="1:15" ht="21" customHeight="1">
      <c r="A13" s="108"/>
      <c r="B13" s="97"/>
      <c r="C13" s="10" t="s">
        <v>43</v>
      </c>
      <c r="D13" s="11">
        <f>SUM(D11:D12)</f>
        <v>244</v>
      </c>
      <c r="E13" s="12">
        <f>SUM(E11:E12)</f>
        <v>268</v>
      </c>
      <c r="F13" s="12"/>
      <c r="G13" s="12"/>
      <c r="H13" s="12"/>
      <c r="I13" s="12"/>
      <c r="J13" s="12"/>
      <c r="K13" s="12"/>
      <c r="L13" s="12"/>
      <c r="M13" s="32"/>
      <c r="N13" s="41"/>
      <c r="O13" s="74">
        <f t="shared" si="0"/>
        <v>512</v>
      </c>
    </row>
    <row r="14" spans="1:15" ht="21" customHeight="1">
      <c r="A14" s="108"/>
      <c r="B14" s="97" t="s">
        <v>44</v>
      </c>
      <c r="C14" s="10" t="s">
        <v>41</v>
      </c>
      <c r="D14" s="11">
        <v>405</v>
      </c>
      <c r="E14" s="12">
        <v>269</v>
      </c>
      <c r="F14" s="12"/>
      <c r="G14" s="12"/>
      <c r="H14" s="12"/>
      <c r="I14" s="12"/>
      <c r="J14" s="12"/>
      <c r="K14" s="12"/>
      <c r="L14" s="12"/>
      <c r="M14" s="32"/>
      <c r="N14" s="41"/>
      <c r="O14" s="74">
        <f t="shared" si="0"/>
        <v>674</v>
      </c>
    </row>
    <row r="15" spans="1:15" ht="21" customHeight="1">
      <c r="A15" s="108"/>
      <c r="B15" s="97"/>
      <c r="C15" s="10" t="s">
        <v>42</v>
      </c>
      <c r="D15" s="11">
        <v>8</v>
      </c>
      <c r="E15" s="12">
        <v>1</v>
      </c>
      <c r="F15" s="12"/>
      <c r="G15" s="12"/>
      <c r="H15" s="12"/>
      <c r="I15" s="12"/>
      <c r="J15" s="12"/>
      <c r="K15" s="12"/>
      <c r="L15" s="12"/>
      <c r="M15" s="32"/>
      <c r="N15" s="41"/>
      <c r="O15" s="74">
        <f t="shared" si="0"/>
        <v>9</v>
      </c>
    </row>
    <row r="16" spans="1:15" ht="21" customHeight="1">
      <c r="A16" s="108"/>
      <c r="B16" s="97"/>
      <c r="C16" s="10" t="s">
        <v>43</v>
      </c>
      <c r="D16" s="11">
        <f>SUM(D14:D15)</f>
        <v>413</v>
      </c>
      <c r="E16" s="12">
        <f>SUM(E14:E15)</f>
        <v>270</v>
      </c>
      <c r="F16" s="12"/>
      <c r="G16" s="12"/>
      <c r="H16" s="12"/>
      <c r="I16" s="12"/>
      <c r="J16" s="12"/>
      <c r="K16" s="12"/>
      <c r="L16" s="12"/>
      <c r="M16" s="32"/>
      <c r="N16" s="41"/>
      <c r="O16" s="74">
        <f t="shared" si="0"/>
        <v>683</v>
      </c>
    </row>
    <row r="17" spans="1:15" ht="21" customHeight="1">
      <c r="A17" s="108"/>
      <c r="B17" s="97" t="s">
        <v>45</v>
      </c>
      <c r="C17" s="10" t="s">
        <v>41</v>
      </c>
      <c r="D17" s="11">
        <v>1</v>
      </c>
      <c r="E17" s="12">
        <v>1</v>
      </c>
      <c r="F17" s="12"/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08"/>
      <c r="B18" s="97"/>
      <c r="C18" s="10" t="s">
        <v>42</v>
      </c>
      <c r="D18" s="11">
        <v>1</v>
      </c>
      <c r="E18" s="12"/>
      <c r="F18" s="12"/>
      <c r="G18" s="12"/>
      <c r="H18" s="12"/>
      <c r="I18" s="12"/>
      <c r="J18" s="12"/>
      <c r="K18" s="12"/>
      <c r="L18" s="12"/>
      <c r="M18" s="32"/>
      <c r="N18" s="41"/>
      <c r="O18" s="74">
        <f t="shared" si="0"/>
        <v>1</v>
      </c>
    </row>
    <row r="19" spans="1:15" ht="21" customHeight="1">
      <c r="A19" s="108"/>
      <c r="B19" s="97"/>
      <c r="C19" s="10" t="s">
        <v>43</v>
      </c>
      <c r="D19" s="11">
        <f>SUM(D17:D18)</f>
        <v>2</v>
      </c>
      <c r="E19" s="12">
        <f>SUM(E17:E18)</f>
        <v>1</v>
      </c>
      <c r="F19" s="12"/>
      <c r="G19" s="12"/>
      <c r="H19" s="12"/>
      <c r="I19" s="12"/>
      <c r="J19" s="12"/>
      <c r="K19" s="12"/>
      <c r="L19" s="12"/>
      <c r="M19" s="32"/>
      <c r="N19" s="41"/>
      <c r="O19" s="74">
        <f t="shared" si="0"/>
        <v>3</v>
      </c>
    </row>
    <row r="20" spans="1:15" ht="21" customHeight="1">
      <c r="A20" s="108"/>
      <c r="B20" s="97" t="s">
        <v>69</v>
      </c>
      <c r="C20" s="10" t="s">
        <v>41</v>
      </c>
      <c r="D20" s="11">
        <f aca="true" t="shared" si="1" ref="D20:E22">D11+D14+D17</f>
        <v>606</v>
      </c>
      <c r="E20" s="11">
        <f t="shared" si="1"/>
        <v>524</v>
      </c>
      <c r="F20" s="11"/>
      <c r="G20" s="11"/>
      <c r="H20" s="11"/>
      <c r="I20" s="11"/>
      <c r="J20" s="11"/>
      <c r="K20" s="11"/>
      <c r="L20" s="11"/>
      <c r="M20" s="54"/>
      <c r="N20" s="41"/>
      <c r="O20" s="74">
        <f t="shared" si="0"/>
        <v>1130</v>
      </c>
    </row>
    <row r="21" spans="1:15" ht="21" customHeight="1">
      <c r="A21" s="108"/>
      <c r="B21" s="97"/>
      <c r="C21" s="10" t="s">
        <v>42</v>
      </c>
      <c r="D21" s="11">
        <f t="shared" si="1"/>
        <v>53</v>
      </c>
      <c r="E21" s="11">
        <f t="shared" si="1"/>
        <v>15</v>
      </c>
      <c r="F21" s="11"/>
      <c r="G21" s="11"/>
      <c r="H21" s="11"/>
      <c r="I21" s="11"/>
      <c r="J21" s="11"/>
      <c r="K21" s="11"/>
      <c r="L21" s="11"/>
      <c r="M21" s="54"/>
      <c r="N21" s="41"/>
      <c r="O21" s="74">
        <f t="shared" si="0"/>
        <v>68</v>
      </c>
    </row>
    <row r="22" spans="1:15" ht="21" customHeight="1" thickBot="1">
      <c r="A22" s="109"/>
      <c r="B22" s="100"/>
      <c r="C22" s="13" t="s">
        <v>43</v>
      </c>
      <c r="D22" s="11">
        <f t="shared" si="1"/>
        <v>659</v>
      </c>
      <c r="E22" s="11">
        <f t="shared" si="1"/>
        <v>539</v>
      </c>
      <c r="F22" s="11"/>
      <c r="G22" s="11"/>
      <c r="H22" s="11"/>
      <c r="I22" s="11"/>
      <c r="J22" s="11"/>
      <c r="K22" s="11"/>
      <c r="L22" s="11"/>
      <c r="M22" s="54"/>
      <c r="N22" s="41"/>
      <c r="O22" s="74">
        <f t="shared" si="0"/>
        <v>1198</v>
      </c>
    </row>
    <row r="23" spans="1:15" ht="21" customHeight="1">
      <c r="A23" s="107" t="s">
        <v>70</v>
      </c>
      <c r="B23" s="96" t="s">
        <v>40</v>
      </c>
      <c r="C23" s="7" t="s">
        <v>41</v>
      </c>
      <c r="D23" s="8">
        <v>3</v>
      </c>
      <c r="E23" s="9">
        <v>13</v>
      </c>
      <c r="F23" s="9"/>
      <c r="G23" s="9"/>
      <c r="H23" s="9"/>
      <c r="I23" s="9"/>
      <c r="J23" s="9"/>
      <c r="K23" s="9"/>
      <c r="L23" s="9"/>
      <c r="M23" s="37"/>
      <c r="N23" s="43"/>
      <c r="O23" s="79">
        <f t="shared" si="0"/>
        <v>16</v>
      </c>
    </row>
    <row r="24" spans="1:15" ht="21" customHeight="1">
      <c r="A24" s="108"/>
      <c r="B24" s="97"/>
      <c r="C24" s="10" t="s">
        <v>42</v>
      </c>
      <c r="D24" s="11">
        <v>28</v>
      </c>
      <c r="E24" s="12">
        <v>3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31</v>
      </c>
    </row>
    <row r="25" spans="1:15" ht="21" customHeight="1">
      <c r="A25" s="108"/>
      <c r="B25" s="97"/>
      <c r="C25" s="10" t="s">
        <v>43</v>
      </c>
      <c r="D25" s="11">
        <f>SUM(D23:D24)</f>
        <v>31</v>
      </c>
      <c r="E25" s="12">
        <f>SUM(E23:E24)</f>
        <v>16</v>
      </c>
      <c r="F25" s="12"/>
      <c r="G25" s="12"/>
      <c r="H25" s="12"/>
      <c r="I25" s="12"/>
      <c r="J25" s="12"/>
      <c r="K25" s="12"/>
      <c r="L25" s="12"/>
      <c r="M25" s="32"/>
      <c r="N25" s="41"/>
      <c r="O25" s="74">
        <f t="shared" si="0"/>
        <v>47</v>
      </c>
    </row>
    <row r="26" spans="1:15" ht="21" customHeight="1">
      <c r="A26" s="108"/>
      <c r="B26" s="97" t="s">
        <v>44</v>
      </c>
      <c r="C26" s="10" t="s">
        <v>41</v>
      </c>
      <c r="D26" s="11">
        <v>16</v>
      </c>
      <c r="E26" s="12">
        <v>29</v>
      </c>
      <c r="F26" s="12"/>
      <c r="G26" s="12"/>
      <c r="H26" s="12"/>
      <c r="I26" s="12"/>
      <c r="J26" s="12"/>
      <c r="K26" s="12"/>
      <c r="L26" s="12"/>
      <c r="M26" s="32"/>
      <c r="N26" s="41"/>
      <c r="O26" s="74">
        <f t="shared" si="0"/>
        <v>45</v>
      </c>
    </row>
    <row r="27" spans="1:15" ht="21" customHeight="1">
      <c r="A27" s="108"/>
      <c r="B27" s="97"/>
      <c r="C27" s="10" t="s">
        <v>42</v>
      </c>
      <c r="D27" s="11">
        <v>14</v>
      </c>
      <c r="E27" s="12">
        <v>4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18</v>
      </c>
    </row>
    <row r="28" spans="1:15" ht="21" customHeight="1">
      <c r="A28" s="108"/>
      <c r="B28" s="97"/>
      <c r="C28" s="10" t="s">
        <v>43</v>
      </c>
      <c r="D28" s="11">
        <f>SUM(D26:D27)</f>
        <v>30</v>
      </c>
      <c r="E28" s="12">
        <f>SUM(E26:E27)</f>
        <v>33</v>
      </c>
      <c r="F28" s="12"/>
      <c r="G28" s="12"/>
      <c r="H28" s="12"/>
      <c r="I28" s="12"/>
      <c r="J28" s="12"/>
      <c r="K28" s="12"/>
      <c r="L28" s="12"/>
      <c r="M28" s="32"/>
      <c r="N28" s="41"/>
      <c r="O28" s="74">
        <f t="shared" si="0"/>
        <v>63</v>
      </c>
    </row>
    <row r="29" spans="1:15" ht="21" customHeight="1">
      <c r="A29" s="108"/>
      <c r="B29" s="97" t="s">
        <v>69</v>
      </c>
      <c r="C29" s="10" t="s">
        <v>41</v>
      </c>
      <c r="D29" s="11">
        <f aca="true" t="shared" si="2" ref="D29:E31">D23+D26</f>
        <v>19</v>
      </c>
      <c r="E29" s="11">
        <f t="shared" si="2"/>
        <v>42</v>
      </c>
      <c r="F29" s="11"/>
      <c r="G29" s="11"/>
      <c r="H29" s="11"/>
      <c r="I29" s="11"/>
      <c r="J29" s="11"/>
      <c r="K29" s="11"/>
      <c r="L29" s="11"/>
      <c r="M29" s="54"/>
      <c r="N29" s="41"/>
      <c r="O29" s="74">
        <f t="shared" si="0"/>
        <v>61</v>
      </c>
    </row>
    <row r="30" spans="1:15" ht="21" customHeight="1">
      <c r="A30" s="108"/>
      <c r="B30" s="97"/>
      <c r="C30" s="10" t="s">
        <v>42</v>
      </c>
      <c r="D30" s="11">
        <f t="shared" si="2"/>
        <v>42</v>
      </c>
      <c r="E30" s="11">
        <f t="shared" si="2"/>
        <v>7</v>
      </c>
      <c r="F30" s="11"/>
      <c r="G30" s="11"/>
      <c r="H30" s="11"/>
      <c r="I30" s="11"/>
      <c r="J30" s="11"/>
      <c r="K30" s="11"/>
      <c r="L30" s="11"/>
      <c r="M30" s="54"/>
      <c r="N30" s="41"/>
      <c r="O30" s="74">
        <f t="shared" si="0"/>
        <v>49</v>
      </c>
    </row>
    <row r="31" spans="1:15" ht="21" customHeight="1" thickBot="1">
      <c r="A31" s="109"/>
      <c r="B31" s="100"/>
      <c r="C31" s="13" t="s">
        <v>43</v>
      </c>
      <c r="D31" s="11">
        <f t="shared" si="2"/>
        <v>61</v>
      </c>
      <c r="E31" s="11">
        <f t="shared" si="2"/>
        <v>49</v>
      </c>
      <c r="F31" s="11"/>
      <c r="G31" s="11"/>
      <c r="H31" s="11"/>
      <c r="I31" s="11"/>
      <c r="J31" s="11"/>
      <c r="K31" s="11"/>
      <c r="L31" s="11"/>
      <c r="M31" s="54"/>
      <c r="N31" s="41"/>
      <c r="O31" s="74">
        <f t="shared" si="0"/>
        <v>110</v>
      </c>
    </row>
    <row r="32" spans="1:15" ht="21" customHeight="1">
      <c r="A32" s="107" t="s">
        <v>71</v>
      </c>
      <c r="B32" s="96" t="s">
        <v>40</v>
      </c>
      <c r="C32" s="7" t="s">
        <v>41</v>
      </c>
      <c r="D32" s="8">
        <v>1045</v>
      </c>
      <c r="E32" s="9">
        <v>960</v>
      </c>
      <c r="F32" s="9"/>
      <c r="G32" s="9"/>
      <c r="H32" s="9"/>
      <c r="I32" s="9"/>
      <c r="J32" s="9"/>
      <c r="K32" s="9"/>
      <c r="L32" s="9"/>
      <c r="M32" s="37"/>
      <c r="N32" s="43"/>
      <c r="O32" s="79">
        <f t="shared" si="0"/>
        <v>2005</v>
      </c>
    </row>
    <row r="33" spans="1:15" ht="21" customHeight="1">
      <c r="A33" s="108"/>
      <c r="B33" s="97"/>
      <c r="C33" s="10" t="s">
        <v>42</v>
      </c>
      <c r="D33" s="11">
        <v>1</v>
      </c>
      <c r="E33" s="12"/>
      <c r="F33" s="12"/>
      <c r="G33" s="12"/>
      <c r="H33" s="12"/>
      <c r="I33" s="12"/>
      <c r="J33" s="12"/>
      <c r="K33" s="12"/>
      <c r="L33" s="12"/>
      <c r="M33" s="32"/>
      <c r="N33" s="41"/>
      <c r="O33" s="89">
        <f t="shared" si="0"/>
        <v>1</v>
      </c>
    </row>
    <row r="34" spans="1:15" ht="21" customHeight="1">
      <c r="A34" s="108"/>
      <c r="B34" s="97"/>
      <c r="C34" s="10" t="s">
        <v>43</v>
      </c>
      <c r="D34" s="11">
        <f>SUM(D32:D33)</f>
        <v>1046</v>
      </c>
      <c r="E34" s="12">
        <f>SUM(E32:E33)</f>
        <v>960</v>
      </c>
      <c r="F34" s="12"/>
      <c r="G34" s="12"/>
      <c r="H34" s="12"/>
      <c r="I34" s="12"/>
      <c r="J34" s="12"/>
      <c r="K34" s="12"/>
      <c r="L34" s="12"/>
      <c r="M34" s="32"/>
      <c r="N34" s="41"/>
      <c r="O34" s="89">
        <f t="shared" si="0"/>
        <v>2006</v>
      </c>
    </row>
    <row r="35" spans="1:15" ht="21" customHeight="1">
      <c r="A35" s="108"/>
      <c r="B35" s="97" t="s">
        <v>44</v>
      </c>
      <c r="C35" s="10" t="s">
        <v>41</v>
      </c>
      <c r="D35" s="11">
        <v>1927</v>
      </c>
      <c r="E35" s="12">
        <v>1595</v>
      </c>
      <c r="F35" s="12"/>
      <c r="G35" s="12"/>
      <c r="H35" s="12"/>
      <c r="I35" s="12"/>
      <c r="J35" s="12"/>
      <c r="K35" s="12"/>
      <c r="L35" s="12"/>
      <c r="M35" s="32"/>
      <c r="N35" s="41"/>
      <c r="O35" s="74">
        <f t="shared" si="0"/>
        <v>3522</v>
      </c>
    </row>
    <row r="36" spans="1:15" ht="21" customHeight="1">
      <c r="A36" s="108"/>
      <c r="B36" s="97"/>
      <c r="C36" s="10" t="s">
        <v>42</v>
      </c>
      <c r="D36" s="11">
        <v>14</v>
      </c>
      <c r="E36" s="12">
        <v>6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20</v>
      </c>
    </row>
    <row r="37" spans="1:15" ht="21" customHeight="1">
      <c r="A37" s="108"/>
      <c r="B37" s="97"/>
      <c r="C37" s="10" t="s">
        <v>43</v>
      </c>
      <c r="D37" s="11">
        <f>SUM(D35:D36)</f>
        <v>1941</v>
      </c>
      <c r="E37" s="12">
        <f>SUM(E35:E36)</f>
        <v>1601</v>
      </c>
      <c r="F37" s="12"/>
      <c r="G37" s="12"/>
      <c r="H37" s="12"/>
      <c r="I37" s="12"/>
      <c r="J37" s="12"/>
      <c r="K37" s="12"/>
      <c r="L37" s="12"/>
      <c r="M37" s="32"/>
      <c r="N37" s="41"/>
      <c r="O37" s="74">
        <f t="shared" si="0"/>
        <v>3542</v>
      </c>
    </row>
    <row r="38" spans="1:15" ht="21" customHeight="1">
      <c r="A38" s="108"/>
      <c r="B38" s="97" t="s">
        <v>69</v>
      </c>
      <c r="C38" s="10" t="s">
        <v>41</v>
      </c>
      <c r="D38" s="11">
        <f aca="true" t="shared" si="3" ref="D38:E40">D32+D35</f>
        <v>2972</v>
      </c>
      <c r="E38" s="11">
        <f t="shared" si="3"/>
        <v>2555</v>
      </c>
      <c r="F38" s="11"/>
      <c r="G38" s="11"/>
      <c r="H38" s="11"/>
      <c r="I38" s="11"/>
      <c r="J38" s="11"/>
      <c r="K38" s="11"/>
      <c r="L38" s="11"/>
      <c r="M38" s="54"/>
      <c r="N38" s="41"/>
      <c r="O38" s="74">
        <f t="shared" si="0"/>
        <v>5527</v>
      </c>
    </row>
    <row r="39" spans="1:15" ht="21" customHeight="1">
      <c r="A39" s="108"/>
      <c r="B39" s="97"/>
      <c r="C39" s="10" t="s">
        <v>42</v>
      </c>
      <c r="D39" s="11">
        <f t="shared" si="3"/>
        <v>15</v>
      </c>
      <c r="E39" s="11">
        <f t="shared" si="3"/>
        <v>6</v>
      </c>
      <c r="F39" s="11"/>
      <c r="G39" s="11"/>
      <c r="H39" s="11"/>
      <c r="I39" s="11"/>
      <c r="J39" s="11"/>
      <c r="K39" s="11"/>
      <c r="L39" s="11"/>
      <c r="M39" s="54"/>
      <c r="N39" s="41"/>
      <c r="O39" s="74">
        <f t="shared" si="0"/>
        <v>21</v>
      </c>
    </row>
    <row r="40" spans="1:15" ht="21" customHeight="1" thickBot="1">
      <c r="A40" s="109"/>
      <c r="B40" s="100"/>
      <c r="C40" s="13" t="s">
        <v>43</v>
      </c>
      <c r="D40" s="11">
        <f t="shared" si="3"/>
        <v>2987</v>
      </c>
      <c r="E40" s="11">
        <f t="shared" si="3"/>
        <v>2561</v>
      </c>
      <c r="F40" s="11"/>
      <c r="G40" s="11"/>
      <c r="H40" s="11"/>
      <c r="I40" s="11"/>
      <c r="J40" s="11"/>
      <c r="K40" s="11"/>
      <c r="L40" s="11"/>
      <c r="M40" s="54"/>
      <c r="N40" s="41"/>
      <c r="O40" s="74">
        <f t="shared" si="0"/>
        <v>5548</v>
      </c>
    </row>
    <row r="41" spans="1:15" ht="21" customHeight="1">
      <c r="A41" s="181" t="s">
        <v>46</v>
      </c>
      <c r="B41" s="182"/>
      <c r="C41" s="7" t="s">
        <v>41</v>
      </c>
      <c r="D41" s="8">
        <v>155</v>
      </c>
      <c r="E41" s="9">
        <v>148</v>
      </c>
      <c r="F41" s="9"/>
      <c r="G41" s="9"/>
      <c r="H41" s="9"/>
      <c r="I41" s="9"/>
      <c r="J41" s="9"/>
      <c r="K41" s="9"/>
      <c r="L41" s="9"/>
      <c r="M41" s="37"/>
      <c r="N41" s="43"/>
      <c r="O41" s="73">
        <f t="shared" si="0"/>
        <v>303</v>
      </c>
    </row>
    <row r="42" spans="1:15" ht="21" customHeight="1">
      <c r="A42" s="183"/>
      <c r="B42" s="184"/>
      <c r="C42" s="10" t="s">
        <v>42</v>
      </c>
      <c r="D42" s="11">
        <v>52</v>
      </c>
      <c r="E42" s="12">
        <v>7</v>
      </c>
      <c r="F42" s="12"/>
      <c r="G42" s="12"/>
      <c r="H42" s="12"/>
      <c r="I42" s="12"/>
      <c r="J42" s="12"/>
      <c r="K42" s="12"/>
      <c r="L42" s="12"/>
      <c r="M42" s="32"/>
      <c r="N42" s="41"/>
      <c r="O42" s="74">
        <f t="shared" si="0"/>
        <v>59</v>
      </c>
    </row>
    <row r="43" spans="1:15" ht="21" customHeight="1" thickBot="1">
      <c r="A43" s="185"/>
      <c r="B43" s="186"/>
      <c r="C43" s="13" t="s">
        <v>43</v>
      </c>
      <c r="D43" s="14">
        <f>SUM(D41:D42)</f>
        <v>207</v>
      </c>
      <c r="E43" s="44">
        <f>SUM(E41:E42)</f>
        <v>155</v>
      </c>
      <c r="F43" s="44"/>
      <c r="G43" s="44"/>
      <c r="H43" s="44"/>
      <c r="I43" s="44"/>
      <c r="J43" s="44"/>
      <c r="K43" s="44"/>
      <c r="L43" s="44"/>
      <c r="M43" s="55"/>
      <c r="N43" s="45"/>
      <c r="O43" s="74">
        <f t="shared" si="0"/>
        <v>362</v>
      </c>
    </row>
    <row r="44" spans="1:15" ht="21" customHeight="1">
      <c r="A44" s="125" t="s">
        <v>47</v>
      </c>
      <c r="B44" s="126"/>
      <c r="C44" s="7" t="s">
        <v>41</v>
      </c>
      <c r="D44" s="8">
        <v>108</v>
      </c>
      <c r="E44" s="9">
        <v>50</v>
      </c>
      <c r="F44" s="9"/>
      <c r="G44" s="9"/>
      <c r="H44" s="9"/>
      <c r="I44" s="9"/>
      <c r="J44" s="9"/>
      <c r="K44" s="9"/>
      <c r="L44" s="9"/>
      <c r="M44" s="37"/>
      <c r="N44" s="43"/>
      <c r="O44" s="73">
        <f t="shared" si="0"/>
        <v>158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108</v>
      </c>
      <c r="E46" s="44">
        <f>SUM(E44:E45)</f>
        <v>50</v>
      </c>
      <c r="F46" s="44"/>
      <c r="G46" s="44"/>
      <c r="H46" s="44"/>
      <c r="I46" s="44"/>
      <c r="J46" s="44"/>
      <c r="K46" s="44"/>
      <c r="L46" s="44"/>
      <c r="M46" s="55"/>
      <c r="N46" s="45"/>
      <c r="O46" s="80">
        <f t="shared" si="0"/>
        <v>158</v>
      </c>
    </row>
    <row r="47" spans="1:15" ht="21" customHeight="1" thickBot="1">
      <c r="A47" s="138" t="s">
        <v>48</v>
      </c>
      <c r="B47" s="139"/>
      <c r="C47" s="140"/>
      <c r="D47" s="15">
        <f>SUM(D46+D43+D40+D31+D22)</f>
        <v>4022</v>
      </c>
      <c r="E47" s="16">
        <f>SUM(E46+E43+E40+E31+E22)</f>
        <v>3354</v>
      </c>
      <c r="F47" s="16"/>
      <c r="G47" s="16"/>
      <c r="H47" s="16"/>
      <c r="I47" s="16"/>
      <c r="J47" s="16"/>
      <c r="K47" s="16"/>
      <c r="L47" s="16"/>
      <c r="M47" s="39"/>
      <c r="N47" s="48"/>
      <c r="O47" s="89">
        <f t="shared" si="0"/>
        <v>7376</v>
      </c>
    </row>
    <row r="48" spans="1:15" ht="21" customHeight="1" thickBot="1">
      <c r="A48" s="138" t="s">
        <v>72</v>
      </c>
      <c r="B48" s="139"/>
      <c r="C48" s="140"/>
      <c r="D48" s="15">
        <v>42</v>
      </c>
      <c r="E48" s="16">
        <v>22</v>
      </c>
      <c r="F48" s="16"/>
      <c r="G48" s="16"/>
      <c r="H48" s="16"/>
      <c r="I48" s="16"/>
      <c r="J48" s="16"/>
      <c r="K48" s="16"/>
      <c r="L48" s="16"/>
      <c r="M48" s="39"/>
      <c r="N48" s="48"/>
      <c r="O48" s="76">
        <f t="shared" si="0"/>
        <v>64</v>
      </c>
    </row>
    <row r="49" spans="1:15" ht="21" customHeight="1" thickBot="1">
      <c r="A49" s="138" t="s">
        <v>49</v>
      </c>
      <c r="B49" s="139"/>
      <c r="C49" s="140"/>
      <c r="D49" s="15">
        <f>SUM(D47:D48)</f>
        <v>4064</v>
      </c>
      <c r="E49" s="16">
        <f>SUM(E47:E48)</f>
        <v>3376</v>
      </c>
      <c r="F49" s="16"/>
      <c r="G49" s="16"/>
      <c r="H49" s="16"/>
      <c r="I49" s="16"/>
      <c r="J49" s="16"/>
      <c r="K49" s="16"/>
      <c r="L49" s="16"/>
      <c r="M49" s="39"/>
      <c r="N49" s="48"/>
      <c r="O49" s="76">
        <f t="shared" si="0"/>
        <v>7440</v>
      </c>
    </row>
    <row r="50" spans="1:15" ht="21" customHeight="1">
      <c r="A50" s="141" t="s">
        <v>73</v>
      </c>
      <c r="B50" s="131" t="s">
        <v>50</v>
      </c>
      <c r="C50" s="17" t="s">
        <v>51</v>
      </c>
      <c r="D50" s="18">
        <v>2516</v>
      </c>
      <c r="E50" s="19">
        <v>1739</v>
      </c>
      <c r="F50" s="19"/>
      <c r="G50" s="19"/>
      <c r="H50" s="19"/>
      <c r="I50" s="19"/>
      <c r="J50" s="19"/>
      <c r="K50" s="19"/>
      <c r="L50" s="19"/>
      <c r="M50" s="35"/>
      <c r="N50" s="46"/>
      <c r="O50" s="89">
        <f t="shared" si="0"/>
        <v>4255</v>
      </c>
    </row>
    <row r="51" spans="1:15" ht="21" customHeight="1">
      <c r="A51" s="98"/>
      <c r="B51" s="128"/>
      <c r="C51" s="10" t="s">
        <v>52</v>
      </c>
      <c r="D51" s="11">
        <v>1838</v>
      </c>
      <c r="E51" s="12">
        <v>1658</v>
      </c>
      <c r="F51" s="12"/>
      <c r="G51" s="12"/>
      <c r="H51" s="12"/>
      <c r="I51" s="12"/>
      <c r="J51" s="12"/>
      <c r="K51" s="12"/>
      <c r="L51" s="12"/>
      <c r="M51" s="32"/>
      <c r="N51" s="41"/>
      <c r="O51" s="74">
        <f t="shared" si="0"/>
        <v>3496</v>
      </c>
    </row>
    <row r="52" spans="1:15" ht="21" customHeight="1">
      <c r="A52" s="98"/>
      <c r="B52" s="128"/>
      <c r="C52" s="10" t="s">
        <v>43</v>
      </c>
      <c r="D52" s="11">
        <f>SUM(D50:D51)</f>
        <v>4354</v>
      </c>
      <c r="E52" s="12">
        <f>SUM(E50:E51)</f>
        <v>3397</v>
      </c>
      <c r="F52" s="12"/>
      <c r="G52" s="12"/>
      <c r="H52" s="12"/>
      <c r="I52" s="12"/>
      <c r="J52" s="12"/>
      <c r="K52" s="12"/>
      <c r="L52" s="12"/>
      <c r="M52" s="32"/>
      <c r="N52" s="41"/>
      <c r="O52" s="74">
        <f t="shared" si="0"/>
        <v>7751</v>
      </c>
    </row>
    <row r="53" spans="1:15" ht="21" customHeight="1">
      <c r="A53" s="98"/>
      <c r="B53" s="134" t="s">
        <v>74</v>
      </c>
      <c r="C53" s="135"/>
      <c r="D53" s="11">
        <v>54</v>
      </c>
      <c r="E53" s="12">
        <v>16</v>
      </c>
      <c r="F53" s="12"/>
      <c r="G53" s="12"/>
      <c r="H53" s="12"/>
      <c r="I53" s="12"/>
      <c r="J53" s="12"/>
      <c r="K53" s="12"/>
      <c r="L53" s="12"/>
      <c r="M53" s="32"/>
      <c r="N53" s="41"/>
      <c r="O53" s="74">
        <f t="shared" si="0"/>
        <v>70</v>
      </c>
    </row>
    <row r="54" spans="1:15" ht="21" customHeight="1" thickBot="1">
      <c r="A54" s="142"/>
      <c r="B54" s="136" t="s">
        <v>75</v>
      </c>
      <c r="C54" s="137"/>
      <c r="D54" s="20">
        <v>136</v>
      </c>
      <c r="E54" s="21">
        <v>67</v>
      </c>
      <c r="F54" s="21"/>
      <c r="G54" s="21"/>
      <c r="H54" s="21"/>
      <c r="I54" s="21"/>
      <c r="J54" s="21"/>
      <c r="K54" s="21"/>
      <c r="L54" s="21"/>
      <c r="M54" s="40"/>
      <c r="N54" s="42"/>
      <c r="O54" s="90">
        <f t="shared" si="0"/>
        <v>203</v>
      </c>
    </row>
    <row r="55" spans="1:15" ht="21" customHeight="1" thickBot="1">
      <c r="A55" s="143" t="s">
        <v>54</v>
      </c>
      <c r="B55" s="144"/>
      <c r="C55" s="145"/>
      <c r="D55" s="15">
        <f>SUM(D52:D54)</f>
        <v>4544</v>
      </c>
      <c r="E55" s="16">
        <f>SUM(E52:E54)</f>
        <v>3480</v>
      </c>
      <c r="F55" s="16"/>
      <c r="G55" s="16"/>
      <c r="H55" s="16"/>
      <c r="I55" s="16"/>
      <c r="J55" s="16"/>
      <c r="K55" s="16"/>
      <c r="L55" s="16"/>
      <c r="M55" s="39"/>
      <c r="N55" s="48"/>
      <c r="O55" s="76">
        <f t="shared" si="0"/>
        <v>8024</v>
      </c>
    </row>
    <row r="56" spans="1:15" ht="23.25" customHeight="1" thickBot="1">
      <c r="A56" s="146" t="s">
        <v>35</v>
      </c>
      <c r="B56" s="147"/>
      <c r="C56" s="148"/>
      <c r="D56" s="77">
        <f>SUM(D49+D55)</f>
        <v>8608</v>
      </c>
      <c r="E56" s="78">
        <f>SUM(E49+E55)</f>
        <v>6856</v>
      </c>
      <c r="F56" s="78"/>
      <c r="G56" s="78"/>
      <c r="H56" s="78"/>
      <c r="I56" s="78"/>
      <c r="J56" s="78"/>
      <c r="K56" s="78"/>
      <c r="L56" s="78"/>
      <c r="M56" s="82"/>
      <c r="N56" s="94"/>
      <c r="O56" s="76">
        <f>SUM(D56:N56)</f>
        <v>15464</v>
      </c>
    </row>
    <row r="59" spans="1:15" ht="13.5">
      <c r="A59" s="132" t="s">
        <v>180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9:O60"/>
    <mergeCell ref="B11:B13"/>
    <mergeCell ref="B14:B16"/>
    <mergeCell ref="B17:B19"/>
    <mergeCell ref="B20:B22"/>
    <mergeCell ref="B29:B31"/>
    <mergeCell ref="A56:C56"/>
    <mergeCell ref="A55:C55"/>
    <mergeCell ref="B53:C53"/>
    <mergeCell ref="B54:C54"/>
    <mergeCell ref="B50:B52"/>
    <mergeCell ref="A50:A54"/>
    <mergeCell ref="B38:B40"/>
    <mergeCell ref="A49:C49"/>
    <mergeCell ref="A48:C48"/>
    <mergeCell ref="A41:B43"/>
    <mergeCell ref="A32:A40"/>
    <mergeCell ref="B32:B34"/>
    <mergeCell ref="B26:B28"/>
    <mergeCell ref="B35:B37"/>
    <mergeCell ref="A47:C47"/>
    <mergeCell ref="A44:B46"/>
    <mergeCell ref="A11:A22"/>
    <mergeCell ref="A23:A31"/>
    <mergeCell ref="B23:B25"/>
    <mergeCell ref="A8:A10"/>
    <mergeCell ref="D7:D10"/>
    <mergeCell ref="F7:F10"/>
    <mergeCell ref="A7:C7"/>
    <mergeCell ref="E7:E10"/>
    <mergeCell ref="C8:C10"/>
    <mergeCell ref="B8:B10"/>
    <mergeCell ref="O7:O10"/>
    <mergeCell ref="M7:M10"/>
    <mergeCell ref="K7:K10"/>
    <mergeCell ref="L7:L10"/>
    <mergeCell ref="G7:G10"/>
    <mergeCell ref="I7:I10"/>
    <mergeCell ref="N7:N10"/>
    <mergeCell ref="J7:J10"/>
    <mergeCell ref="H7:H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D56" sqref="D56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36</v>
      </c>
    </row>
    <row r="5" spans="1:15" ht="15" customHeight="1">
      <c r="A5" s="6"/>
      <c r="B5" s="49" t="s">
        <v>139</v>
      </c>
      <c r="C5" s="50"/>
      <c r="O5" s="24"/>
    </row>
    <row r="6" spans="5:15" ht="15" customHeight="1" thickBot="1">
      <c r="E6" s="5"/>
      <c r="F6" s="5"/>
      <c r="G6" s="5"/>
      <c r="H6" s="5"/>
      <c r="I6" s="5"/>
      <c r="O6" s="25"/>
    </row>
    <row r="7" spans="1:15" ht="48" customHeight="1">
      <c r="A7" s="104" t="s">
        <v>118</v>
      </c>
      <c r="B7" s="105"/>
      <c r="C7" s="106"/>
      <c r="D7" s="117" t="s">
        <v>140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61" t="s">
        <v>141</v>
      </c>
    </row>
    <row r="8" spans="1:15" ht="13.5">
      <c r="A8" s="98" t="s">
        <v>37</v>
      </c>
      <c r="B8" s="97" t="s">
        <v>38</v>
      </c>
      <c r="C8" s="120" t="s">
        <v>39</v>
      </c>
      <c r="D8" s="152"/>
      <c r="E8" s="152"/>
      <c r="F8" s="152"/>
      <c r="G8" s="152"/>
      <c r="H8" s="154"/>
      <c r="I8" s="154"/>
      <c r="J8" s="152"/>
      <c r="K8" s="152"/>
      <c r="L8" s="152"/>
      <c r="M8" s="152"/>
      <c r="N8" s="152"/>
      <c r="O8" s="162"/>
    </row>
    <row r="9" spans="1:15" ht="13.5">
      <c r="A9" s="98"/>
      <c r="B9" s="97"/>
      <c r="C9" s="120"/>
      <c r="D9" s="152"/>
      <c r="E9" s="152"/>
      <c r="F9" s="152"/>
      <c r="G9" s="152"/>
      <c r="H9" s="154"/>
      <c r="I9" s="154"/>
      <c r="J9" s="152"/>
      <c r="K9" s="152"/>
      <c r="L9" s="152"/>
      <c r="M9" s="152"/>
      <c r="N9" s="152"/>
      <c r="O9" s="162"/>
    </row>
    <row r="10" spans="1:15" ht="18.75" customHeight="1" thickBot="1">
      <c r="A10" s="99"/>
      <c r="B10" s="100"/>
      <c r="C10" s="121"/>
      <c r="D10" s="153"/>
      <c r="E10" s="153"/>
      <c r="F10" s="153"/>
      <c r="G10" s="153"/>
      <c r="H10" s="155"/>
      <c r="I10" s="155"/>
      <c r="J10" s="153"/>
      <c r="K10" s="153"/>
      <c r="L10" s="153"/>
      <c r="M10" s="153"/>
      <c r="N10" s="153"/>
      <c r="O10" s="163"/>
    </row>
    <row r="11" spans="1:15" ht="21" customHeight="1">
      <c r="A11" s="107" t="s">
        <v>142</v>
      </c>
      <c r="B11" s="96" t="s">
        <v>40</v>
      </c>
      <c r="C11" s="7" t="s">
        <v>41</v>
      </c>
      <c r="D11" s="9">
        <v>42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73">
        <f aca="true" t="shared" si="0" ref="O11:O56">SUM(D11:N11)</f>
        <v>42</v>
      </c>
    </row>
    <row r="12" spans="1:15" ht="21" customHeight="1">
      <c r="A12" s="108"/>
      <c r="B12" s="97"/>
      <c r="C12" s="10" t="s">
        <v>42</v>
      </c>
      <c r="D12" s="12">
        <v>2</v>
      </c>
      <c r="E12" s="12" t="s">
        <v>76</v>
      </c>
      <c r="F12" s="12"/>
      <c r="G12" s="12"/>
      <c r="H12" s="12"/>
      <c r="I12" s="12"/>
      <c r="J12" s="12"/>
      <c r="K12" s="12"/>
      <c r="L12" s="12"/>
      <c r="M12" s="12"/>
      <c r="N12" s="12"/>
      <c r="O12" s="74">
        <f t="shared" si="0"/>
        <v>2</v>
      </c>
    </row>
    <row r="13" spans="1:15" ht="21" customHeight="1">
      <c r="A13" s="108"/>
      <c r="B13" s="97"/>
      <c r="C13" s="10" t="s">
        <v>43</v>
      </c>
      <c r="D13" s="12">
        <f>SUM(D11:D12)</f>
        <v>44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>
        <f t="shared" si="0"/>
        <v>44</v>
      </c>
    </row>
    <row r="14" spans="1:15" ht="21" customHeight="1">
      <c r="A14" s="108"/>
      <c r="B14" s="97" t="s">
        <v>44</v>
      </c>
      <c r="C14" s="10" t="s">
        <v>41</v>
      </c>
      <c r="D14" s="12">
        <v>114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>
        <f t="shared" si="0"/>
        <v>114</v>
      </c>
    </row>
    <row r="15" spans="1:15" ht="21" customHeight="1">
      <c r="A15" s="108"/>
      <c r="B15" s="97"/>
      <c r="C15" s="10" t="s">
        <v>42</v>
      </c>
      <c r="D15" s="12">
        <v>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4">
        <f t="shared" si="0"/>
        <v>3</v>
      </c>
    </row>
    <row r="16" spans="1:15" ht="21" customHeight="1">
      <c r="A16" s="108"/>
      <c r="B16" s="97"/>
      <c r="C16" s="10" t="s">
        <v>43</v>
      </c>
      <c r="D16" s="11">
        <f>SUM(D14:D15)</f>
        <v>117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4">
        <f t="shared" si="0"/>
        <v>117</v>
      </c>
    </row>
    <row r="17" spans="1:15" ht="21" customHeight="1">
      <c r="A17" s="108"/>
      <c r="B17" s="97" t="s">
        <v>45</v>
      </c>
      <c r="C17" s="10" t="s">
        <v>41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4">
        <f t="shared" si="0"/>
        <v>0</v>
      </c>
    </row>
    <row r="18" spans="1:15" ht="21" customHeight="1">
      <c r="A18" s="108"/>
      <c r="B18" s="97"/>
      <c r="C18" s="10" t="s">
        <v>42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4">
        <f t="shared" si="0"/>
        <v>0</v>
      </c>
    </row>
    <row r="19" spans="1:15" ht="21" customHeight="1">
      <c r="A19" s="108"/>
      <c r="B19" s="97"/>
      <c r="C19" s="10" t="s">
        <v>43</v>
      </c>
      <c r="D19" s="12">
        <f>SUM(D17:D18)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4">
        <f t="shared" si="0"/>
        <v>0</v>
      </c>
    </row>
    <row r="20" spans="1:15" ht="21" customHeight="1">
      <c r="A20" s="108"/>
      <c r="B20" s="97" t="s">
        <v>143</v>
      </c>
      <c r="C20" s="10" t="s">
        <v>41</v>
      </c>
      <c r="D20" s="11">
        <f>D11+D14+D17</f>
        <v>156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74">
        <f t="shared" si="0"/>
        <v>156</v>
      </c>
    </row>
    <row r="21" spans="1:15" ht="21" customHeight="1">
      <c r="A21" s="108"/>
      <c r="B21" s="97"/>
      <c r="C21" s="10" t="s">
        <v>42</v>
      </c>
      <c r="D21" s="11">
        <f>D12+D15+D18</f>
        <v>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4">
        <f t="shared" si="0"/>
        <v>5</v>
      </c>
    </row>
    <row r="22" spans="1:15" ht="21" customHeight="1" thickBot="1">
      <c r="A22" s="109"/>
      <c r="B22" s="100"/>
      <c r="C22" s="13" t="s">
        <v>43</v>
      </c>
      <c r="D22" s="11">
        <f>SUM(D20:D21)</f>
        <v>161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4">
        <f t="shared" si="0"/>
        <v>161</v>
      </c>
    </row>
    <row r="23" spans="1:15" ht="21" customHeight="1">
      <c r="A23" s="107" t="s">
        <v>144</v>
      </c>
      <c r="B23" s="96" t="s">
        <v>40</v>
      </c>
      <c r="C23" s="7" t="s">
        <v>41</v>
      </c>
      <c r="D23" s="9"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73">
        <f t="shared" si="0"/>
        <v>3</v>
      </c>
    </row>
    <row r="24" spans="1:15" ht="21" customHeight="1">
      <c r="A24" s="108"/>
      <c r="B24" s="97"/>
      <c r="C24" s="10" t="s">
        <v>42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4">
        <f t="shared" si="0"/>
        <v>0</v>
      </c>
    </row>
    <row r="25" spans="1:15" ht="21" customHeight="1">
      <c r="A25" s="108"/>
      <c r="B25" s="97"/>
      <c r="C25" s="10" t="s">
        <v>43</v>
      </c>
      <c r="D25" s="11">
        <f>SUM(D23:D24)</f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4">
        <f t="shared" si="0"/>
        <v>3</v>
      </c>
    </row>
    <row r="26" spans="1:15" ht="21" customHeight="1">
      <c r="A26" s="108"/>
      <c r="B26" s="97" t="s">
        <v>44</v>
      </c>
      <c r="C26" s="10" t="s">
        <v>41</v>
      </c>
      <c r="D26" s="12">
        <v>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74">
        <f t="shared" si="0"/>
        <v>8</v>
      </c>
    </row>
    <row r="27" spans="1:15" ht="21" customHeight="1">
      <c r="A27" s="108"/>
      <c r="B27" s="97"/>
      <c r="C27" s="10" t="s">
        <v>42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4">
        <f t="shared" si="0"/>
        <v>0</v>
      </c>
    </row>
    <row r="28" spans="1:15" ht="21" customHeight="1">
      <c r="A28" s="108"/>
      <c r="B28" s="97"/>
      <c r="C28" s="10" t="s">
        <v>43</v>
      </c>
      <c r="D28" s="11">
        <f>SUM(D26:D27)</f>
        <v>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4">
        <f t="shared" si="0"/>
        <v>8</v>
      </c>
    </row>
    <row r="29" spans="1:15" ht="21" customHeight="1">
      <c r="A29" s="108"/>
      <c r="B29" s="97" t="s">
        <v>143</v>
      </c>
      <c r="C29" s="10" t="s">
        <v>41</v>
      </c>
      <c r="D29" s="11">
        <f>D23+D26</f>
        <v>11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74">
        <f t="shared" si="0"/>
        <v>11</v>
      </c>
    </row>
    <row r="30" spans="1:15" ht="21" customHeight="1">
      <c r="A30" s="108"/>
      <c r="B30" s="97"/>
      <c r="C30" s="10" t="s">
        <v>42</v>
      </c>
      <c r="D30" s="11">
        <f>D24+D27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74">
        <f t="shared" si="0"/>
        <v>0</v>
      </c>
    </row>
    <row r="31" spans="1:15" ht="21" customHeight="1" thickBot="1">
      <c r="A31" s="109"/>
      <c r="B31" s="100"/>
      <c r="C31" s="13" t="s">
        <v>43</v>
      </c>
      <c r="D31" s="11">
        <f>D25+D28</f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4">
        <f t="shared" si="0"/>
        <v>11</v>
      </c>
    </row>
    <row r="32" spans="1:15" ht="21" customHeight="1">
      <c r="A32" s="107" t="s">
        <v>145</v>
      </c>
      <c r="B32" s="96" t="s">
        <v>40</v>
      </c>
      <c r="C32" s="7" t="s">
        <v>41</v>
      </c>
      <c r="D32" s="9">
        <v>179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73">
        <f t="shared" si="0"/>
        <v>179</v>
      </c>
    </row>
    <row r="33" spans="1:15" ht="21" customHeight="1">
      <c r="A33" s="108"/>
      <c r="B33" s="97"/>
      <c r="C33" s="10" t="s">
        <v>42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4">
        <f t="shared" si="0"/>
        <v>0</v>
      </c>
    </row>
    <row r="34" spans="1:15" ht="21" customHeight="1">
      <c r="A34" s="108"/>
      <c r="B34" s="97"/>
      <c r="C34" s="10" t="s">
        <v>43</v>
      </c>
      <c r="D34" s="11">
        <f>SUM(D32:D33)</f>
        <v>179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4">
        <f t="shared" si="0"/>
        <v>179</v>
      </c>
    </row>
    <row r="35" spans="1:15" ht="21" customHeight="1">
      <c r="A35" s="108"/>
      <c r="B35" s="97" t="s">
        <v>44</v>
      </c>
      <c r="C35" s="10" t="s">
        <v>41</v>
      </c>
      <c r="D35" s="12">
        <v>272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4">
        <f t="shared" si="0"/>
        <v>272</v>
      </c>
    </row>
    <row r="36" spans="1:15" ht="21" customHeight="1">
      <c r="A36" s="108"/>
      <c r="B36" s="97"/>
      <c r="C36" s="10" t="s">
        <v>42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74">
        <f t="shared" si="0"/>
        <v>0</v>
      </c>
    </row>
    <row r="37" spans="1:15" ht="21" customHeight="1">
      <c r="A37" s="108"/>
      <c r="B37" s="97"/>
      <c r="C37" s="10" t="s">
        <v>43</v>
      </c>
      <c r="D37" s="12">
        <f>SUM(D35:D36)</f>
        <v>272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4">
        <f t="shared" si="0"/>
        <v>272</v>
      </c>
    </row>
    <row r="38" spans="1:15" ht="21" customHeight="1">
      <c r="A38" s="108"/>
      <c r="B38" s="97" t="s">
        <v>143</v>
      </c>
      <c r="C38" s="10" t="s">
        <v>41</v>
      </c>
      <c r="D38" s="11">
        <f>D32+D35</f>
        <v>451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74">
        <f t="shared" si="0"/>
        <v>451</v>
      </c>
    </row>
    <row r="39" spans="1:15" ht="21" customHeight="1">
      <c r="A39" s="108"/>
      <c r="B39" s="97"/>
      <c r="C39" s="10" t="s">
        <v>42</v>
      </c>
      <c r="D39" s="11">
        <f>D33+D36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74">
        <f t="shared" si="0"/>
        <v>0</v>
      </c>
    </row>
    <row r="40" spans="1:15" ht="21" customHeight="1" thickBot="1">
      <c r="A40" s="109"/>
      <c r="B40" s="100"/>
      <c r="C40" s="13" t="s">
        <v>43</v>
      </c>
      <c r="D40" s="11">
        <f>D34+D37</f>
        <v>451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74">
        <f t="shared" si="0"/>
        <v>451</v>
      </c>
    </row>
    <row r="41" spans="1:15" ht="21" customHeight="1">
      <c r="A41" s="125" t="s">
        <v>46</v>
      </c>
      <c r="B41" s="126"/>
      <c r="C41" s="7" t="s">
        <v>41</v>
      </c>
      <c r="D41" s="9">
        <v>26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73">
        <f t="shared" si="0"/>
        <v>26</v>
      </c>
    </row>
    <row r="42" spans="1:15" ht="21" customHeight="1">
      <c r="A42" s="127"/>
      <c r="B42" s="128"/>
      <c r="C42" s="10" t="s">
        <v>42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>SUM(D41:D42)</f>
        <v>26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89">
        <f t="shared" si="0"/>
        <v>26</v>
      </c>
    </row>
    <row r="44" spans="1:15" ht="21" customHeight="1">
      <c r="A44" s="125" t="s">
        <v>47</v>
      </c>
      <c r="B44" s="126"/>
      <c r="C44" s="7" t="s">
        <v>41</v>
      </c>
      <c r="D44" s="9">
        <v>25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73">
        <f t="shared" si="0"/>
        <v>25</v>
      </c>
    </row>
    <row r="45" spans="1:15" ht="21" customHeight="1">
      <c r="A45" s="127"/>
      <c r="B45" s="128"/>
      <c r="C45" s="10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25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90">
        <f t="shared" si="0"/>
        <v>25</v>
      </c>
    </row>
    <row r="47" spans="1:15" ht="21" customHeight="1" thickBot="1">
      <c r="A47" s="138" t="s">
        <v>48</v>
      </c>
      <c r="B47" s="139"/>
      <c r="C47" s="140"/>
      <c r="D47" s="16">
        <f>SUM(D46+D43+D40+D31+D22)</f>
        <v>674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6">
        <f t="shared" si="0"/>
        <v>674</v>
      </c>
    </row>
    <row r="48" spans="1:15" ht="21" customHeight="1" thickBot="1">
      <c r="A48" s="138" t="s">
        <v>146</v>
      </c>
      <c r="B48" s="139"/>
      <c r="C48" s="140"/>
      <c r="D48" s="16">
        <v>6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6">
        <f t="shared" si="0"/>
        <v>6</v>
      </c>
    </row>
    <row r="49" spans="1:15" ht="21" customHeight="1" thickBot="1">
      <c r="A49" s="138" t="s">
        <v>49</v>
      </c>
      <c r="B49" s="139"/>
      <c r="C49" s="140"/>
      <c r="D49" s="16">
        <f>SUM(D47:D48)</f>
        <v>680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6">
        <f t="shared" si="0"/>
        <v>680</v>
      </c>
    </row>
    <row r="50" spans="1:15" ht="21" customHeight="1">
      <c r="A50" s="141" t="s">
        <v>147</v>
      </c>
      <c r="B50" s="131" t="s">
        <v>50</v>
      </c>
      <c r="C50" s="17" t="s">
        <v>51</v>
      </c>
      <c r="D50" s="19">
        <v>336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89">
        <f t="shared" si="0"/>
        <v>336</v>
      </c>
    </row>
    <row r="51" spans="1:15" ht="21" customHeight="1">
      <c r="A51" s="98"/>
      <c r="B51" s="128"/>
      <c r="C51" s="10" t="s">
        <v>52</v>
      </c>
      <c r="D51" s="12">
        <v>307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4">
        <f t="shared" si="0"/>
        <v>307</v>
      </c>
    </row>
    <row r="52" spans="1:15" ht="21" customHeight="1">
      <c r="A52" s="98"/>
      <c r="B52" s="128"/>
      <c r="C52" s="10" t="s">
        <v>43</v>
      </c>
      <c r="D52" s="11">
        <f>SUM(D50+D51)</f>
        <v>643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74">
        <f t="shared" si="0"/>
        <v>643</v>
      </c>
    </row>
    <row r="53" spans="1:15" ht="21" customHeight="1">
      <c r="A53" s="98"/>
      <c r="B53" s="134" t="s">
        <v>148</v>
      </c>
      <c r="C53" s="135"/>
      <c r="D53" s="12">
        <v>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74">
        <f t="shared" si="0"/>
        <v>5</v>
      </c>
    </row>
    <row r="54" spans="1:15" ht="21" customHeight="1" thickBot="1">
      <c r="A54" s="142"/>
      <c r="B54" s="136" t="s">
        <v>149</v>
      </c>
      <c r="C54" s="137"/>
      <c r="D54" s="21">
        <v>31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90">
        <f t="shared" si="0"/>
        <v>31</v>
      </c>
    </row>
    <row r="55" spans="1:15" ht="21" customHeight="1" thickBot="1">
      <c r="A55" s="143" t="s">
        <v>54</v>
      </c>
      <c r="B55" s="144"/>
      <c r="C55" s="145"/>
      <c r="D55" s="16">
        <f>SUM(D52:D54)</f>
        <v>679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6">
        <f t="shared" si="0"/>
        <v>679</v>
      </c>
    </row>
    <row r="56" spans="1:15" ht="23.25" customHeight="1" thickBot="1">
      <c r="A56" s="146" t="s">
        <v>35</v>
      </c>
      <c r="B56" s="147"/>
      <c r="C56" s="148"/>
      <c r="D56" s="78">
        <f>SUM(D49+D55)</f>
        <v>1359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6">
        <f t="shared" si="0"/>
        <v>1359</v>
      </c>
    </row>
    <row r="59" spans="1:15" ht="13.5">
      <c r="A59" s="132" t="s">
        <v>181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O7:O10"/>
    <mergeCell ref="L7:L10"/>
    <mergeCell ref="N7:N10"/>
    <mergeCell ref="M7:M10"/>
    <mergeCell ref="H7:H10"/>
    <mergeCell ref="A7:C7"/>
    <mergeCell ref="A11:A22"/>
    <mergeCell ref="A8:A10"/>
    <mergeCell ref="B8:B10"/>
    <mergeCell ref="B17:B19"/>
    <mergeCell ref="B20:B22"/>
    <mergeCell ref="F7:F10"/>
    <mergeCell ref="C8:C10"/>
    <mergeCell ref="E7:E10"/>
    <mergeCell ref="D7:D10"/>
    <mergeCell ref="B23:B25"/>
    <mergeCell ref="K7:K10"/>
    <mergeCell ref="J7:J10"/>
    <mergeCell ref="I7:I10"/>
    <mergeCell ref="G7:G10"/>
    <mergeCell ref="B14:B16"/>
    <mergeCell ref="B54:C54"/>
    <mergeCell ref="B11:B13"/>
    <mergeCell ref="A50:A54"/>
    <mergeCell ref="A44:B46"/>
    <mergeCell ref="B50:B52"/>
    <mergeCell ref="A48:C48"/>
    <mergeCell ref="A23:A31"/>
    <mergeCell ref="B29:B31"/>
    <mergeCell ref="A49:C49"/>
    <mergeCell ref="B32:B34"/>
    <mergeCell ref="B53:C53"/>
    <mergeCell ref="B35:B37"/>
    <mergeCell ref="A55:C55"/>
    <mergeCell ref="B26:B28"/>
    <mergeCell ref="A41:B43"/>
    <mergeCell ref="A59:O60"/>
    <mergeCell ref="A47:C47"/>
    <mergeCell ref="A56:C56"/>
    <mergeCell ref="A32:A40"/>
    <mergeCell ref="B38:B4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2"/>
    </row>
    <row r="5" spans="1:15" ht="15" customHeight="1">
      <c r="A5" s="49" t="s">
        <v>77</v>
      </c>
      <c r="C5" s="50"/>
      <c r="D5" s="56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04" t="s">
        <v>4</v>
      </c>
      <c r="B7" s="105"/>
      <c r="C7" s="106"/>
      <c r="D7" s="156" t="s">
        <v>78</v>
      </c>
      <c r="E7" s="159" t="s">
        <v>79</v>
      </c>
      <c r="F7" s="117" t="s">
        <v>80</v>
      </c>
      <c r="G7" s="117"/>
      <c r="H7" s="117"/>
      <c r="I7" s="117"/>
      <c r="J7" s="117"/>
      <c r="K7" s="117"/>
      <c r="L7" s="117"/>
      <c r="M7" s="117"/>
      <c r="N7" s="164"/>
      <c r="O7" s="161" t="s">
        <v>18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60"/>
      <c r="F8" s="152"/>
      <c r="G8" s="152"/>
      <c r="H8" s="154"/>
      <c r="I8" s="154"/>
      <c r="J8" s="152"/>
      <c r="K8" s="152"/>
      <c r="L8" s="152"/>
      <c r="M8" s="152"/>
      <c r="N8" s="165"/>
      <c r="O8" s="162"/>
    </row>
    <row r="9" spans="1:15" ht="13.5">
      <c r="A9" s="98"/>
      <c r="B9" s="97"/>
      <c r="C9" s="120"/>
      <c r="D9" s="157"/>
      <c r="E9" s="160"/>
      <c r="F9" s="152"/>
      <c r="G9" s="152"/>
      <c r="H9" s="154"/>
      <c r="I9" s="154"/>
      <c r="J9" s="152"/>
      <c r="K9" s="152"/>
      <c r="L9" s="152"/>
      <c r="M9" s="152"/>
      <c r="N9" s="165"/>
      <c r="O9" s="162"/>
    </row>
    <row r="10" spans="1:15" ht="18.75" customHeight="1" thickBot="1">
      <c r="A10" s="99"/>
      <c r="B10" s="100"/>
      <c r="C10" s="121"/>
      <c r="D10" s="158"/>
      <c r="E10" s="178"/>
      <c r="F10" s="153"/>
      <c r="G10" s="153"/>
      <c r="H10" s="155"/>
      <c r="I10" s="155"/>
      <c r="J10" s="153"/>
      <c r="K10" s="153"/>
      <c r="L10" s="153"/>
      <c r="M10" s="153"/>
      <c r="N10" s="166"/>
      <c r="O10" s="163"/>
    </row>
    <row r="11" spans="1:15" ht="21" customHeight="1">
      <c r="A11" s="107" t="s">
        <v>14</v>
      </c>
      <c r="B11" s="96" t="s">
        <v>40</v>
      </c>
      <c r="C11" s="7" t="s">
        <v>41</v>
      </c>
      <c r="D11" s="8">
        <v>275</v>
      </c>
      <c r="E11" s="9">
        <v>120</v>
      </c>
      <c r="F11" s="9">
        <v>107</v>
      </c>
      <c r="G11" s="9"/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502</v>
      </c>
    </row>
    <row r="12" spans="1:15" ht="21" customHeight="1">
      <c r="A12" s="108"/>
      <c r="B12" s="97"/>
      <c r="C12" s="10" t="s">
        <v>42</v>
      </c>
      <c r="D12" s="11">
        <v>91</v>
      </c>
      <c r="E12" s="12">
        <v>13</v>
      </c>
      <c r="F12" s="12">
        <v>62</v>
      </c>
      <c r="G12" s="12"/>
      <c r="H12" s="12"/>
      <c r="I12" s="12"/>
      <c r="J12" s="12"/>
      <c r="K12" s="12"/>
      <c r="L12" s="12"/>
      <c r="M12" s="12"/>
      <c r="N12" s="32"/>
      <c r="O12" s="74">
        <f t="shared" si="0"/>
        <v>166</v>
      </c>
    </row>
    <row r="13" spans="1:15" ht="21" customHeight="1">
      <c r="A13" s="108"/>
      <c r="B13" s="97"/>
      <c r="C13" s="10" t="s">
        <v>43</v>
      </c>
      <c r="D13" s="11">
        <f>SUM(D11:D12)</f>
        <v>366</v>
      </c>
      <c r="E13" s="12">
        <f>SUM(E11:E12)</f>
        <v>133</v>
      </c>
      <c r="F13" s="12">
        <f>SUM(F11:F12)</f>
        <v>169</v>
      </c>
      <c r="G13" s="12"/>
      <c r="H13" s="12"/>
      <c r="I13" s="12"/>
      <c r="J13" s="12"/>
      <c r="K13" s="12"/>
      <c r="L13" s="12"/>
      <c r="M13" s="12"/>
      <c r="N13" s="32"/>
      <c r="O13" s="74">
        <f t="shared" si="0"/>
        <v>668</v>
      </c>
    </row>
    <row r="14" spans="1:15" ht="21" customHeight="1">
      <c r="A14" s="108"/>
      <c r="B14" s="97" t="s">
        <v>44</v>
      </c>
      <c r="C14" s="10" t="s">
        <v>41</v>
      </c>
      <c r="D14" s="11">
        <v>705</v>
      </c>
      <c r="E14" s="12">
        <v>412</v>
      </c>
      <c r="F14" s="12">
        <v>238</v>
      </c>
      <c r="G14" s="12"/>
      <c r="H14" s="12"/>
      <c r="I14" s="12"/>
      <c r="J14" s="12"/>
      <c r="K14" s="12"/>
      <c r="L14" s="12"/>
      <c r="M14" s="12"/>
      <c r="N14" s="32"/>
      <c r="O14" s="75">
        <f t="shared" si="0"/>
        <v>1355</v>
      </c>
    </row>
    <row r="15" spans="1:15" ht="21" customHeight="1">
      <c r="A15" s="108"/>
      <c r="B15" s="97"/>
      <c r="C15" s="10" t="s">
        <v>42</v>
      </c>
      <c r="D15" s="11">
        <v>6</v>
      </c>
      <c r="E15" s="12">
        <v>10</v>
      </c>
      <c r="F15" s="12">
        <v>6</v>
      </c>
      <c r="G15" s="12"/>
      <c r="H15" s="12"/>
      <c r="I15" s="12"/>
      <c r="J15" s="12"/>
      <c r="K15" s="12"/>
      <c r="L15" s="12"/>
      <c r="M15" s="12"/>
      <c r="N15" s="32"/>
      <c r="O15" s="74">
        <f t="shared" si="0"/>
        <v>22</v>
      </c>
    </row>
    <row r="16" spans="1:15" ht="21" customHeight="1">
      <c r="A16" s="108"/>
      <c r="B16" s="97"/>
      <c r="C16" s="10" t="s">
        <v>43</v>
      </c>
      <c r="D16" s="11">
        <f>SUM(D14:D15)</f>
        <v>711</v>
      </c>
      <c r="E16" s="12">
        <f>SUM(E14:E15)</f>
        <v>422</v>
      </c>
      <c r="F16" s="12">
        <f>SUM(F14:F15)</f>
        <v>244</v>
      </c>
      <c r="G16" s="12"/>
      <c r="H16" s="12"/>
      <c r="I16" s="12"/>
      <c r="J16" s="12"/>
      <c r="K16" s="12"/>
      <c r="L16" s="12"/>
      <c r="M16" s="12"/>
      <c r="N16" s="32"/>
      <c r="O16" s="75">
        <f t="shared" si="0"/>
        <v>1377</v>
      </c>
    </row>
    <row r="17" spans="1:15" ht="21" customHeight="1">
      <c r="A17" s="108"/>
      <c r="B17" s="97" t="s">
        <v>45</v>
      </c>
      <c r="C17" s="10" t="s">
        <v>41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32"/>
      <c r="O17" s="74">
        <f t="shared" si="0"/>
        <v>0</v>
      </c>
    </row>
    <row r="18" spans="1:15" ht="21" customHeight="1">
      <c r="A18" s="108"/>
      <c r="B18" s="97"/>
      <c r="C18" s="10" t="s">
        <v>42</v>
      </c>
      <c r="D18" s="11">
        <v>5</v>
      </c>
      <c r="E18" s="12"/>
      <c r="F18" s="12">
        <v>7</v>
      </c>
      <c r="G18" s="12"/>
      <c r="H18" s="12"/>
      <c r="I18" s="12"/>
      <c r="J18" s="12"/>
      <c r="K18" s="12"/>
      <c r="L18" s="12"/>
      <c r="M18" s="12"/>
      <c r="N18" s="32"/>
      <c r="O18" s="75">
        <f t="shared" si="0"/>
        <v>12</v>
      </c>
    </row>
    <row r="19" spans="1:15" ht="21" customHeight="1">
      <c r="A19" s="108"/>
      <c r="B19" s="97"/>
      <c r="C19" s="10" t="s">
        <v>43</v>
      </c>
      <c r="D19" s="11">
        <f>SUM(D17:D18)</f>
        <v>5</v>
      </c>
      <c r="E19" s="12">
        <v>0</v>
      </c>
      <c r="F19" s="12">
        <f>SUM(F17:F18)</f>
        <v>7</v>
      </c>
      <c r="G19" s="12"/>
      <c r="H19" s="12"/>
      <c r="I19" s="12"/>
      <c r="J19" s="12"/>
      <c r="K19" s="12"/>
      <c r="L19" s="12"/>
      <c r="M19" s="12"/>
      <c r="N19" s="32"/>
      <c r="O19" s="74">
        <f t="shared" si="0"/>
        <v>12</v>
      </c>
    </row>
    <row r="20" spans="1:15" ht="21" customHeight="1">
      <c r="A20" s="108"/>
      <c r="B20" s="97" t="s">
        <v>21</v>
      </c>
      <c r="C20" s="10" t="s">
        <v>41</v>
      </c>
      <c r="D20" s="11">
        <f aca="true" t="shared" si="1" ref="D20:F22">D11+D14+D17</f>
        <v>980</v>
      </c>
      <c r="E20" s="11">
        <f t="shared" si="1"/>
        <v>532</v>
      </c>
      <c r="F20" s="11">
        <f t="shared" si="1"/>
        <v>345</v>
      </c>
      <c r="G20" s="11"/>
      <c r="H20" s="11"/>
      <c r="I20" s="11"/>
      <c r="J20" s="11"/>
      <c r="K20" s="11"/>
      <c r="L20" s="11"/>
      <c r="M20" s="11"/>
      <c r="N20" s="54"/>
      <c r="O20" s="75">
        <f t="shared" si="0"/>
        <v>1857</v>
      </c>
    </row>
    <row r="21" spans="1:15" ht="21" customHeight="1">
      <c r="A21" s="108"/>
      <c r="B21" s="97"/>
      <c r="C21" s="10" t="s">
        <v>42</v>
      </c>
      <c r="D21" s="11">
        <f t="shared" si="1"/>
        <v>102</v>
      </c>
      <c r="E21" s="11">
        <f t="shared" si="1"/>
        <v>23</v>
      </c>
      <c r="F21" s="11">
        <f t="shared" si="1"/>
        <v>75</v>
      </c>
      <c r="G21" s="11"/>
      <c r="H21" s="11"/>
      <c r="I21" s="11"/>
      <c r="J21" s="11"/>
      <c r="K21" s="11"/>
      <c r="L21" s="11"/>
      <c r="M21" s="11"/>
      <c r="N21" s="54"/>
      <c r="O21" s="74">
        <f t="shared" si="0"/>
        <v>200</v>
      </c>
    </row>
    <row r="22" spans="1:15" ht="21" customHeight="1" thickBot="1">
      <c r="A22" s="109"/>
      <c r="B22" s="100"/>
      <c r="C22" s="13" t="s">
        <v>43</v>
      </c>
      <c r="D22" s="11">
        <f t="shared" si="1"/>
        <v>1082</v>
      </c>
      <c r="E22" s="11">
        <f t="shared" si="1"/>
        <v>555</v>
      </c>
      <c r="F22" s="11">
        <f t="shared" si="1"/>
        <v>420</v>
      </c>
      <c r="G22" s="11"/>
      <c r="H22" s="11"/>
      <c r="I22" s="11"/>
      <c r="J22" s="11"/>
      <c r="K22" s="11"/>
      <c r="L22" s="11"/>
      <c r="M22" s="11"/>
      <c r="N22" s="54"/>
      <c r="O22" s="89">
        <f t="shared" si="0"/>
        <v>2057</v>
      </c>
    </row>
    <row r="23" spans="1:15" ht="21" customHeight="1">
      <c r="A23" s="107" t="s">
        <v>22</v>
      </c>
      <c r="B23" s="96" t="s">
        <v>40</v>
      </c>
      <c r="C23" s="7" t="s">
        <v>41</v>
      </c>
      <c r="D23" s="8">
        <v>6</v>
      </c>
      <c r="E23" s="9">
        <v>4</v>
      </c>
      <c r="F23" s="9">
        <v>1</v>
      </c>
      <c r="G23" s="9"/>
      <c r="H23" s="9"/>
      <c r="I23" s="9"/>
      <c r="J23" s="9"/>
      <c r="K23" s="9"/>
      <c r="L23" s="9"/>
      <c r="M23" s="9"/>
      <c r="N23" s="37"/>
      <c r="O23" s="73">
        <f t="shared" si="0"/>
        <v>11</v>
      </c>
    </row>
    <row r="24" spans="1:15" ht="21" customHeight="1">
      <c r="A24" s="108"/>
      <c r="B24" s="97"/>
      <c r="C24" s="10" t="s">
        <v>42</v>
      </c>
      <c r="D24" s="11"/>
      <c r="E24" s="12">
        <v>5</v>
      </c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5</v>
      </c>
    </row>
    <row r="25" spans="1:15" ht="21" customHeight="1">
      <c r="A25" s="108"/>
      <c r="B25" s="97"/>
      <c r="C25" s="10" t="s">
        <v>43</v>
      </c>
      <c r="D25" s="11">
        <f>SUM(D23:D24)</f>
        <v>6</v>
      </c>
      <c r="E25" s="11">
        <f>SUM(E23:E24)</f>
        <v>9</v>
      </c>
      <c r="F25" s="11">
        <f>SUM(F23:F24)</f>
        <v>1</v>
      </c>
      <c r="G25" s="11"/>
      <c r="H25" s="11"/>
      <c r="I25" s="11"/>
      <c r="J25" s="11"/>
      <c r="K25" s="11"/>
      <c r="L25" s="12"/>
      <c r="M25" s="12"/>
      <c r="N25" s="32"/>
      <c r="O25" s="75">
        <f t="shared" si="0"/>
        <v>16</v>
      </c>
    </row>
    <row r="26" spans="1:15" ht="21" customHeight="1">
      <c r="A26" s="108"/>
      <c r="B26" s="97" t="s">
        <v>44</v>
      </c>
      <c r="C26" s="10" t="s">
        <v>41</v>
      </c>
      <c r="D26" s="11">
        <v>15</v>
      </c>
      <c r="E26" s="12">
        <v>14</v>
      </c>
      <c r="F26" s="12">
        <v>4</v>
      </c>
      <c r="G26" s="12"/>
      <c r="H26" s="12"/>
      <c r="I26" s="12"/>
      <c r="J26" s="12"/>
      <c r="K26" s="12"/>
      <c r="L26" s="12"/>
      <c r="M26" s="12"/>
      <c r="N26" s="32"/>
      <c r="O26" s="74">
        <f t="shared" si="0"/>
        <v>33</v>
      </c>
    </row>
    <row r="27" spans="1:15" ht="21" customHeight="1">
      <c r="A27" s="108"/>
      <c r="B27" s="97"/>
      <c r="C27" s="10" t="s">
        <v>42</v>
      </c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0</v>
      </c>
    </row>
    <row r="28" spans="1:15" ht="21" customHeight="1">
      <c r="A28" s="108"/>
      <c r="B28" s="97"/>
      <c r="C28" s="10" t="s">
        <v>43</v>
      </c>
      <c r="D28" s="11">
        <f>SUM(D26:D27)</f>
        <v>15</v>
      </c>
      <c r="E28" s="11">
        <f>SUM(E26:E27)</f>
        <v>14</v>
      </c>
      <c r="F28" s="11">
        <f>SUM(F26:F27)</f>
        <v>4</v>
      </c>
      <c r="G28" s="11"/>
      <c r="H28" s="11"/>
      <c r="I28" s="11"/>
      <c r="J28" s="11"/>
      <c r="K28" s="11"/>
      <c r="L28" s="12"/>
      <c r="M28" s="12"/>
      <c r="N28" s="32"/>
      <c r="O28" s="74">
        <f t="shared" si="0"/>
        <v>33</v>
      </c>
    </row>
    <row r="29" spans="1:15" ht="21" customHeight="1">
      <c r="A29" s="108"/>
      <c r="B29" s="97" t="s">
        <v>21</v>
      </c>
      <c r="C29" s="10" t="s">
        <v>41</v>
      </c>
      <c r="D29" s="11">
        <f aca="true" t="shared" si="2" ref="D29:F31">D23+D26</f>
        <v>21</v>
      </c>
      <c r="E29" s="11">
        <f t="shared" si="2"/>
        <v>18</v>
      </c>
      <c r="F29" s="11">
        <f t="shared" si="2"/>
        <v>5</v>
      </c>
      <c r="G29" s="11"/>
      <c r="H29" s="11"/>
      <c r="I29" s="11"/>
      <c r="J29" s="11"/>
      <c r="K29" s="11"/>
      <c r="L29" s="11"/>
      <c r="M29" s="11"/>
      <c r="N29" s="54"/>
      <c r="O29" s="75">
        <f t="shared" si="0"/>
        <v>44</v>
      </c>
    </row>
    <row r="30" spans="1:15" ht="21" customHeight="1">
      <c r="A30" s="108"/>
      <c r="B30" s="97"/>
      <c r="C30" s="10" t="s">
        <v>42</v>
      </c>
      <c r="D30" s="11">
        <f t="shared" si="2"/>
        <v>0</v>
      </c>
      <c r="E30" s="11">
        <f t="shared" si="2"/>
        <v>5</v>
      </c>
      <c r="F30" s="11">
        <f t="shared" si="2"/>
        <v>0</v>
      </c>
      <c r="G30" s="11"/>
      <c r="H30" s="11"/>
      <c r="I30" s="11"/>
      <c r="J30" s="11"/>
      <c r="K30" s="11"/>
      <c r="L30" s="11"/>
      <c r="M30" s="11"/>
      <c r="N30" s="54"/>
      <c r="O30" s="74">
        <f t="shared" si="0"/>
        <v>5</v>
      </c>
    </row>
    <row r="31" spans="1:15" ht="21" customHeight="1" thickBot="1">
      <c r="A31" s="109"/>
      <c r="B31" s="100"/>
      <c r="C31" s="13" t="s">
        <v>43</v>
      </c>
      <c r="D31" s="11">
        <f t="shared" si="2"/>
        <v>21</v>
      </c>
      <c r="E31" s="11">
        <f t="shared" si="2"/>
        <v>23</v>
      </c>
      <c r="F31" s="11">
        <f t="shared" si="2"/>
        <v>5</v>
      </c>
      <c r="G31" s="11"/>
      <c r="H31" s="11"/>
      <c r="I31" s="11"/>
      <c r="J31" s="11"/>
      <c r="K31" s="11"/>
      <c r="L31" s="11"/>
      <c r="M31" s="11"/>
      <c r="N31" s="54"/>
      <c r="O31" s="89">
        <f t="shared" si="0"/>
        <v>49</v>
      </c>
    </row>
    <row r="32" spans="1:15" ht="21" customHeight="1">
      <c r="A32" s="107" t="s">
        <v>23</v>
      </c>
      <c r="B32" s="96" t="s">
        <v>40</v>
      </c>
      <c r="C32" s="7" t="s">
        <v>41</v>
      </c>
      <c r="D32" s="8">
        <v>1647</v>
      </c>
      <c r="E32" s="9">
        <v>1004</v>
      </c>
      <c r="F32" s="9">
        <v>835</v>
      </c>
      <c r="G32" s="9"/>
      <c r="H32" s="9"/>
      <c r="I32" s="9"/>
      <c r="J32" s="9"/>
      <c r="K32" s="9"/>
      <c r="L32" s="9"/>
      <c r="M32" s="9"/>
      <c r="N32" s="37"/>
      <c r="O32" s="73">
        <f t="shared" si="0"/>
        <v>3486</v>
      </c>
    </row>
    <row r="33" spans="1:15" ht="21" customHeight="1">
      <c r="A33" s="108"/>
      <c r="B33" s="97"/>
      <c r="C33" s="10" t="s">
        <v>42</v>
      </c>
      <c r="D33" s="11">
        <v>3</v>
      </c>
      <c r="E33" s="12">
        <v>5</v>
      </c>
      <c r="F33" s="12"/>
      <c r="G33" s="12"/>
      <c r="H33" s="12"/>
      <c r="I33" s="12"/>
      <c r="J33" s="12"/>
      <c r="K33" s="12"/>
      <c r="L33" s="12"/>
      <c r="M33" s="12"/>
      <c r="N33" s="32"/>
      <c r="O33" s="74">
        <f t="shared" si="0"/>
        <v>8</v>
      </c>
    </row>
    <row r="34" spans="1:15" ht="21" customHeight="1">
      <c r="A34" s="108"/>
      <c r="B34" s="97"/>
      <c r="C34" s="10" t="s">
        <v>43</v>
      </c>
      <c r="D34" s="11">
        <f>SUM(D32:D33)</f>
        <v>1650</v>
      </c>
      <c r="E34" s="12">
        <f>SUM(E32:E33)</f>
        <v>1009</v>
      </c>
      <c r="F34" s="12">
        <f>SUM(F32:F33)</f>
        <v>835</v>
      </c>
      <c r="G34" s="12"/>
      <c r="H34" s="12"/>
      <c r="I34" s="12"/>
      <c r="J34" s="12"/>
      <c r="K34" s="12"/>
      <c r="L34" s="12"/>
      <c r="M34" s="12"/>
      <c r="N34" s="32"/>
      <c r="O34" s="89">
        <f t="shared" si="0"/>
        <v>3494</v>
      </c>
    </row>
    <row r="35" spans="1:15" ht="21" customHeight="1">
      <c r="A35" s="108"/>
      <c r="B35" s="97" t="s">
        <v>44</v>
      </c>
      <c r="C35" s="10" t="s">
        <v>41</v>
      </c>
      <c r="D35" s="11">
        <v>2734</v>
      </c>
      <c r="E35" s="12">
        <v>1837</v>
      </c>
      <c r="F35" s="12">
        <v>1410</v>
      </c>
      <c r="G35" s="12"/>
      <c r="H35" s="12"/>
      <c r="I35" s="12"/>
      <c r="J35" s="12"/>
      <c r="K35" s="12"/>
      <c r="L35" s="12"/>
      <c r="M35" s="12"/>
      <c r="N35" s="32"/>
      <c r="O35" s="74">
        <f t="shared" si="0"/>
        <v>5981</v>
      </c>
    </row>
    <row r="36" spans="1:15" ht="21" customHeight="1">
      <c r="A36" s="108"/>
      <c r="B36" s="97"/>
      <c r="C36" s="10" t="s">
        <v>42</v>
      </c>
      <c r="D36" s="11">
        <v>11</v>
      </c>
      <c r="E36" s="12">
        <v>3</v>
      </c>
      <c r="F36" s="12">
        <v>10</v>
      </c>
      <c r="G36" s="12"/>
      <c r="H36" s="12"/>
      <c r="I36" s="12"/>
      <c r="J36" s="12"/>
      <c r="K36" s="12"/>
      <c r="L36" s="12"/>
      <c r="M36" s="12"/>
      <c r="N36" s="32"/>
      <c r="O36" s="75">
        <f t="shared" si="0"/>
        <v>24</v>
      </c>
    </row>
    <row r="37" spans="1:15" ht="21" customHeight="1">
      <c r="A37" s="108"/>
      <c r="B37" s="97"/>
      <c r="C37" s="10" t="s">
        <v>43</v>
      </c>
      <c r="D37" s="11">
        <f>SUM(D35:D36)</f>
        <v>2745</v>
      </c>
      <c r="E37" s="12">
        <f>SUM(E35:E36)</f>
        <v>1840</v>
      </c>
      <c r="F37" s="12">
        <f>SUM(F35:F36)</f>
        <v>1420</v>
      </c>
      <c r="G37" s="12"/>
      <c r="H37" s="12"/>
      <c r="I37" s="12"/>
      <c r="J37" s="12"/>
      <c r="K37" s="12"/>
      <c r="L37" s="12"/>
      <c r="M37" s="12"/>
      <c r="N37" s="32"/>
      <c r="O37" s="74">
        <f t="shared" si="0"/>
        <v>6005</v>
      </c>
    </row>
    <row r="38" spans="1:15" ht="21" customHeight="1">
      <c r="A38" s="108"/>
      <c r="B38" s="97" t="s">
        <v>21</v>
      </c>
      <c r="C38" s="10" t="s">
        <v>41</v>
      </c>
      <c r="D38" s="11">
        <f aca="true" t="shared" si="3" ref="D38:F40">D32+D35</f>
        <v>4381</v>
      </c>
      <c r="E38" s="11">
        <f t="shared" si="3"/>
        <v>2841</v>
      </c>
      <c r="F38" s="11">
        <f t="shared" si="3"/>
        <v>2245</v>
      </c>
      <c r="G38" s="11"/>
      <c r="H38" s="11"/>
      <c r="I38" s="11"/>
      <c r="J38" s="11"/>
      <c r="K38" s="11"/>
      <c r="L38" s="11"/>
      <c r="M38" s="11"/>
      <c r="N38" s="54"/>
      <c r="O38" s="75">
        <f t="shared" si="0"/>
        <v>9467</v>
      </c>
    </row>
    <row r="39" spans="1:15" ht="21" customHeight="1">
      <c r="A39" s="108"/>
      <c r="B39" s="97"/>
      <c r="C39" s="10" t="s">
        <v>42</v>
      </c>
      <c r="D39" s="11">
        <f t="shared" si="3"/>
        <v>14</v>
      </c>
      <c r="E39" s="11">
        <f t="shared" si="3"/>
        <v>8</v>
      </c>
      <c r="F39" s="11">
        <f t="shared" si="3"/>
        <v>10</v>
      </c>
      <c r="G39" s="11"/>
      <c r="H39" s="11"/>
      <c r="I39" s="11"/>
      <c r="J39" s="11"/>
      <c r="K39" s="11"/>
      <c r="L39" s="11"/>
      <c r="M39" s="11"/>
      <c r="N39" s="54"/>
      <c r="O39" s="74">
        <f t="shared" si="0"/>
        <v>32</v>
      </c>
    </row>
    <row r="40" spans="1:15" ht="21" customHeight="1" thickBot="1">
      <c r="A40" s="109"/>
      <c r="B40" s="100"/>
      <c r="C40" s="13" t="s">
        <v>43</v>
      </c>
      <c r="D40" s="11">
        <f t="shared" si="3"/>
        <v>4395</v>
      </c>
      <c r="E40" s="11">
        <f t="shared" si="3"/>
        <v>2849</v>
      </c>
      <c r="F40" s="11">
        <f t="shared" si="3"/>
        <v>2255</v>
      </c>
      <c r="G40" s="11"/>
      <c r="H40" s="11"/>
      <c r="I40" s="11"/>
      <c r="J40" s="11"/>
      <c r="K40" s="11"/>
      <c r="L40" s="11"/>
      <c r="M40" s="11"/>
      <c r="N40" s="54"/>
      <c r="O40" s="89">
        <f t="shared" si="0"/>
        <v>9499</v>
      </c>
    </row>
    <row r="41" spans="1:15" ht="21" customHeight="1">
      <c r="A41" s="125" t="s">
        <v>46</v>
      </c>
      <c r="B41" s="126"/>
      <c r="C41" s="7" t="s">
        <v>41</v>
      </c>
      <c r="D41" s="8">
        <v>206</v>
      </c>
      <c r="E41" s="9">
        <v>90</v>
      </c>
      <c r="F41" s="9">
        <v>62</v>
      </c>
      <c r="G41" s="9"/>
      <c r="H41" s="9"/>
      <c r="I41" s="9"/>
      <c r="J41" s="9"/>
      <c r="K41" s="9"/>
      <c r="L41" s="9"/>
      <c r="M41" s="9"/>
      <c r="N41" s="37"/>
      <c r="O41" s="73">
        <f t="shared" si="0"/>
        <v>358</v>
      </c>
    </row>
    <row r="42" spans="1:15" ht="21" customHeight="1">
      <c r="A42" s="127"/>
      <c r="B42" s="128"/>
      <c r="C42" s="10" t="s">
        <v>42</v>
      </c>
      <c r="D42" s="11">
        <v>42</v>
      </c>
      <c r="E42" s="12">
        <v>5</v>
      </c>
      <c r="F42" s="12">
        <v>7</v>
      </c>
      <c r="G42" s="12"/>
      <c r="H42" s="12"/>
      <c r="I42" s="12"/>
      <c r="J42" s="12"/>
      <c r="K42" s="12"/>
      <c r="L42" s="12"/>
      <c r="M42" s="12"/>
      <c r="N42" s="32"/>
      <c r="O42" s="74">
        <f t="shared" si="0"/>
        <v>54</v>
      </c>
    </row>
    <row r="43" spans="1:15" ht="21" customHeight="1" thickBot="1">
      <c r="A43" s="129"/>
      <c r="B43" s="130"/>
      <c r="C43" s="13" t="s">
        <v>43</v>
      </c>
      <c r="D43" s="14">
        <f>SUM(D41:D42)</f>
        <v>248</v>
      </c>
      <c r="E43" s="44">
        <f>SUM(E41:E42)</f>
        <v>95</v>
      </c>
      <c r="F43" s="44">
        <f>SUM(F41:F42)</f>
        <v>69</v>
      </c>
      <c r="G43" s="44"/>
      <c r="H43" s="44"/>
      <c r="I43" s="44"/>
      <c r="J43" s="44"/>
      <c r="K43" s="44"/>
      <c r="L43" s="44"/>
      <c r="M43" s="44"/>
      <c r="N43" s="55"/>
      <c r="O43" s="89">
        <f t="shared" si="0"/>
        <v>412</v>
      </c>
    </row>
    <row r="44" spans="1:15" ht="21" customHeight="1">
      <c r="A44" s="125" t="s">
        <v>47</v>
      </c>
      <c r="B44" s="126"/>
      <c r="C44" s="7" t="s">
        <v>41</v>
      </c>
      <c r="D44" s="8">
        <v>116</v>
      </c>
      <c r="E44" s="9">
        <v>48</v>
      </c>
      <c r="F44" s="9">
        <v>43</v>
      </c>
      <c r="G44" s="9"/>
      <c r="H44" s="9"/>
      <c r="I44" s="9"/>
      <c r="J44" s="9"/>
      <c r="K44" s="9"/>
      <c r="L44" s="9"/>
      <c r="M44" s="9"/>
      <c r="N44" s="37"/>
      <c r="O44" s="73">
        <f t="shared" si="0"/>
        <v>207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116</v>
      </c>
      <c r="E46" s="14">
        <f>SUM(E44:E45)</f>
        <v>48</v>
      </c>
      <c r="F46" s="14">
        <f>SUM(F44:F45)</f>
        <v>43</v>
      </c>
      <c r="G46" s="14"/>
      <c r="H46" s="14"/>
      <c r="I46" s="14"/>
      <c r="J46" s="14"/>
      <c r="K46" s="14"/>
      <c r="L46" s="44"/>
      <c r="M46" s="44"/>
      <c r="N46" s="55"/>
      <c r="O46" s="89">
        <f t="shared" si="0"/>
        <v>207</v>
      </c>
    </row>
    <row r="47" spans="1:15" ht="21" customHeight="1" thickBot="1">
      <c r="A47" s="138" t="s">
        <v>48</v>
      </c>
      <c r="B47" s="139"/>
      <c r="C47" s="140"/>
      <c r="D47" s="15">
        <f>SUM(D46+D43+D40+D31+D22)</f>
        <v>5862</v>
      </c>
      <c r="E47" s="16">
        <f>SUM(E46+E43+E40+E31+E22)</f>
        <v>3570</v>
      </c>
      <c r="F47" s="16">
        <f>SUM(F46+F43+F40+F31+F22)</f>
        <v>2792</v>
      </c>
      <c r="G47" s="16"/>
      <c r="H47" s="16"/>
      <c r="I47" s="16"/>
      <c r="J47" s="16"/>
      <c r="K47" s="16"/>
      <c r="L47" s="16"/>
      <c r="M47" s="16"/>
      <c r="N47" s="39"/>
      <c r="O47" s="79">
        <f t="shared" si="0"/>
        <v>12224</v>
      </c>
    </row>
    <row r="48" spans="1:15" ht="21" customHeight="1" thickBot="1">
      <c r="A48" s="138" t="s">
        <v>27</v>
      </c>
      <c r="B48" s="139"/>
      <c r="C48" s="140"/>
      <c r="D48" s="15">
        <v>128</v>
      </c>
      <c r="E48" s="16">
        <v>72</v>
      </c>
      <c r="F48" s="16">
        <v>56</v>
      </c>
      <c r="G48" s="16"/>
      <c r="H48" s="16"/>
      <c r="I48" s="16"/>
      <c r="J48" s="16"/>
      <c r="K48" s="16"/>
      <c r="L48" s="16"/>
      <c r="M48" s="16"/>
      <c r="N48" s="39"/>
      <c r="O48" s="79">
        <f t="shared" si="0"/>
        <v>256</v>
      </c>
    </row>
    <row r="49" spans="1:15" ht="21" customHeight="1" thickBot="1">
      <c r="A49" s="138" t="s">
        <v>49</v>
      </c>
      <c r="B49" s="139"/>
      <c r="C49" s="140"/>
      <c r="D49" s="15">
        <f>SUM(D47:D48)</f>
        <v>5990</v>
      </c>
      <c r="E49" s="16">
        <f>SUM(E47:E48)</f>
        <v>3642</v>
      </c>
      <c r="F49" s="16">
        <f>SUM(F47:F48)</f>
        <v>2848</v>
      </c>
      <c r="G49" s="16"/>
      <c r="H49" s="16"/>
      <c r="I49" s="16"/>
      <c r="J49" s="16"/>
      <c r="K49" s="16"/>
      <c r="L49" s="16"/>
      <c r="M49" s="16"/>
      <c r="N49" s="39"/>
      <c r="O49" s="79">
        <f t="shared" si="0"/>
        <v>12480</v>
      </c>
    </row>
    <row r="50" spans="1:15" ht="21" customHeight="1">
      <c r="A50" s="141" t="s">
        <v>29</v>
      </c>
      <c r="B50" s="131" t="s">
        <v>50</v>
      </c>
      <c r="C50" s="17" t="s">
        <v>51</v>
      </c>
      <c r="D50" s="18">
        <v>3869</v>
      </c>
      <c r="E50" s="19">
        <v>2421</v>
      </c>
      <c r="F50" s="19">
        <v>1977</v>
      </c>
      <c r="G50" s="19"/>
      <c r="H50" s="19"/>
      <c r="I50" s="19"/>
      <c r="J50" s="19"/>
      <c r="K50" s="19"/>
      <c r="L50" s="19"/>
      <c r="M50" s="19"/>
      <c r="N50" s="35"/>
      <c r="O50" s="73">
        <f t="shared" si="0"/>
        <v>8267</v>
      </c>
    </row>
    <row r="51" spans="1:15" ht="21" customHeight="1">
      <c r="A51" s="98"/>
      <c r="B51" s="128"/>
      <c r="C51" s="10" t="s">
        <v>52</v>
      </c>
      <c r="D51" s="11">
        <v>2052</v>
      </c>
      <c r="E51" s="12">
        <v>1333</v>
      </c>
      <c r="F51" s="12">
        <v>1268</v>
      </c>
      <c r="G51" s="12"/>
      <c r="H51" s="12"/>
      <c r="I51" s="12"/>
      <c r="J51" s="12"/>
      <c r="K51" s="12"/>
      <c r="L51" s="12"/>
      <c r="M51" s="12"/>
      <c r="N51" s="32"/>
      <c r="O51" s="90">
        <f t="shared" si="0"/>
        <v>4653</v>
      </c>
    </row>
    <row r="52" spans="1:15" ht="21" customHeight="1">
      <c r="A52" s="98"/>
      <c r="B52" s="128"/>
      <c r="C52" s="10" t="s">
        <v>43</v>
      </c>
      <c r="D52" s="11">
        <v>5921</v>
      </c>
      <c r="E52" s="11">
        <f>SUM(E50:E51)</f>
        <v>3754</v>
      </c>
      <c r="F52" s="11">
        <f>SUM(F50:F51)</f>
        <v>3245</v>
      </c>
      <c r="G52" s="11"/>
      <c r="H52" s="11"/>
      <c r="I52" s="11"/>
      <c r="J52" s="11"/>
      <c r="K52" s="11"/>
      <c r="L52" s="11"/>
      <c r="M52" s="11"/>
      <c r="N52" s="54"/>
      <c r="O52" s="74">
        <f t="shared" si="0"/>
        <v>12920</v>
      </c>
    </row>
    <row r="53" spans="1:15" ht="21" customHeight="1">
      <c r="A53" s="98"/>
      <c r="B53" s="134" t="s">
        <v>33</v>
      </c>
      <c r="C53" s="135"/>
      <c r="D53" s="11">
        <v>19</v>
      </c>
      <c r="E53" s="12">
        <v>18</v>
      </c>
      <c r="F53" s="12">
        <v>12</v>
      </c>
      <c r="G53" s="12"/>
      <c r="H53" s="12"/>
      <c r="I53" s="12"/>
      <c r="J53" s="12"/>
      <c r="K53" s="12"/>
      <c r="L53" s="12"/>
      <c r="M53" s="12"/>
      <c r="N53" s="32"/>
      <c r="O53" s="89">
        <f t="shared" si="0"/>
        <v>49</v>
      </c>
    </row>
    <row r="54" spans="1:15" ht="21" customHeight="1" thickBot="1">
      <c r="A54" s="142"/>
      <c r="B54" s="136" t="s">
        <v>34</v>
      </c>
      <c r="C54" s="137"/>
      <c r="D54" s="20">
        <v>150</v>
      </c>
      <c r="E54" s="21">
        <v>86</v>
      </c>
      <c r="F54" s="21">
        <v>67</v>
      </c>
      <c r="G54" s="21"/>
      <c r="H54" s="21"/>
      <c r="I54" s="21"/>
      <c r="J54" s="21"/>
      <c r="K54" s="21"/>
      <c r="L54" s="21"/>
      <c r="M54" s="21"/>
      <c r="N54" s="40"/>
      <c r="O54" s="89">
        <f t="shared" si="0"/>
        <v>303</v>
      </c>
    </row>
    <row r="55" spans="1:15" ht="21" customHeight="1" thickBot="1">
      <c r="A55" s="143" t="s">
        <v>54</v>
      </c>
      <c r="B55" s="144"/>
      <c r="C55" s="145"/>
      <c r="D55" s="15">
        <f>SUM(D52:D54)</f>
        <v>6090</v>
      </c>
      <c r="E55" s="16">
        <f>SUM(E52:E54)</f>
        <v>3858</v>
      </c>
      <c r="F55" s="16">
        <f>SUM(F52:F54)</f>
        <v>3324</v>
      </c>
      <c r="G55" s="16"/>
      <c r="H55" s="16"/>
      <c r="I55" s="16"/>
      <c r="J55" s="16"/>
      <c r="K55" s="16"/>
      <c r="L55" s="16"/>
      <c r="M55" s="16"/>
      <c r="N55" s="39"/>
      <c r="O55" s="79">
        <f t="shared" si="0"/>
        <v>13272</v>
      </c>
    </row>
    <row r="56" spans="1:15" ht="23.25" customHeight="1" thickBot="1">
      <c r="A56" s="146" t="s">
        <v>35</v>
      </c>
      <c r="B56" s="147"/>
      <c r="C56" s="148"/>
      <c r="D56" s="77">
        <f>SUM(D49+D55)</f>
        <v>12080</v>
      </c>
      <c r="E56" s="78">
        <f>SUM(E49+E55)</f>
        <v>7500</v>
      </c>
      <c r="F56" s="78">
        <f>SUM(F55+F49)</f>
        <v>6172</v>
      </c>
      <c r="G56" s="78"/>
      <c r="H56" s="78"/>
      <c r="I56" s="78"/>
      <c r="J56" s="78"/>
      <c r="K56" s="78"/>
      <c r="L56" s="78"/>
      <c r="M56" s="78"/>
      <c r="N56" s="82"/>
      <c r="O56" s="76">
        <f t="shared" si="0"/>
        <v>25752</v>
      </c>
    </row>
    <row r="59" spans="1:15" ht="13.5">
      <c r="A59" s="132" t="s">
        <v>182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J7:J10"/>
    <mergeCell ref="I7:I10"/>
    <mergeCell ref="O7:O10"/>
    <mergeCell ref="N7:N10"/>
    <mergeCell ref="C8:C10"/>
    <mergeCell ref="L7:L10"/>
    <mergeCell ref="A7:C7"/>
    <mergeCell ref="M7:M10"/>
    <mergeCell ref="E7:E10"/>
    <mergeCell ref="K7:K10"/>
    <mergeCell ref="H7:H10"/>
    <mergeCell ref="A59:O60"/>
    <mergeCell ref="B53:C53"/>
    <mergeCell ref="A55:C55"/>
    <mergeCell ref="A41:B43"/>
    <mergeCell ref="B50:B52"/>
    <mergeCell ref="A8:A10"/>
    <mergeCell ref="B23:B25"/>
    <mergeCell ref="B20:B22"/>
    <mergeCell ref="B14:B16"/>
    <mergeCell ref="A56:C56"/>
    <mergeCell ref="A48:C48"/>
    <mergeCell ref="B54:C54"/>
    <mergeCell ref="A49:C49"/>
    <mergeCell ref="B38:B40"/>
    <mergeCell ref="A44:B46"/>
    <mergeCell ref="B32:B34"/>
    <mergeCell ref="B35:B37"/>
    <mergeCell ref="A32:A40"/>
    <mergeCell ref="A50:A54"/>
    <mergeCell ref="A47:C47"/>
    <mergeCell ref="B11:B13"/>
    <mergeCell ref="B8:B10"/>
    <mergeCell ref="G7:G10"/>
    <mergeCell ref="F7:F10"/>
    <mergeCell ref="A23:A31"/>
    <mergeCell ref="B17:B19"/>
    <mergeCell ref="A11:A22"/>
    <mergeCell ref="B29:B31"/>
    <mergeCell ref="B26:B28"/>
    <mergeCell ref="D7:D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3"/>
      <c r="F4" s="1" t="s">
        <v>36</v>
      </c>
    </row>
    <row r="5" spans="1:15" ht="15" customHeight="1">
      <c r="A5" s="49" t="s">
        <v>150</v>
      </c>
      <c r="C5" s="50"/>
      <c r="D5" s="56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04" t="s">
        <v>4</v>
      </c>
      <c r="B7" s="105"/>
      <c r="C7" s="106"/>
      <c r="D7" s="156" t="s">
        <v>151</v>
      </c>
      <c r="E7" s="117" t="s">
        <v>81</v>
      </c>
      <c r="F7" s="117" t="s">
        <v>82</v>
      </c>
      <c r="G7" s="117"/>
      <c r="H7" s="117"/>
      <c r="I7" s="117"/>
      <c r="J7" s="117"/>
      <c r="K7" s="117"/>
      <c r="L7" s="117"/>
      <c r="M7" s="117"/>
      <c r="N7" s="164"/>
      <c r="O7" s="161" t="s">
        <v>18</v>
      </c>
    </row>
    <row r="8" spans="1:15" ht="13.5">
      <c r="A8" s="98" t="s">
        <v>37</v>
      </c>
      <c r="B8" s="97" t="s">
        <v>38</v>
      </c>
      <c r="C8" s="120" t="s">
        <v>39</v>
      </c>
      <c r="D8" s="157"/>
      <c r="E8" s="152"/>
      <c r="F8" s="152"/>
      <c r="G8" s="152"/>
      <c r="H8" s="154"/>
      <c r="I8" s="154"/>
      <c r="J8" s="152"/>
      <c r="K8" s="152"/>
      <c r="L8" s="152"/>
      <c r="M8" s="179"/>
      <c r="N8" s="165"/>
      <c r="O8" s="162"/>
    </row>
    <row r="9" spans="1:15" ht="13.5">
      <c r="A9" s="98"/>
      <c r="B9" s="97"/>
      <c r="C9" s="120"/>
      <c r="D9" s="157"/>
      <c r="E9" s="152"/>
      <c r="F9" s="152"/>
      <c r="G9" s="152"/>
      <c r="H9" s="154"/>
      <c r="I9" s="154"/>
      <c r="J9" s="152"/>
      <c r="K9" s="152"/>
      <c r="L9" s="152"/>
      <c r="M9" s="179"/>
      <c r="N9" s="165"/>
      <c r="O9" s="162"/>
    </row>
    <row r="10" spans="1:15" ht="18.75" customHeight="1" thickBot="1">
      <c r="A10" s="99"/>
      <c r="B10" s="100"/>
      <c r="C10" s="121"/>
      <c r="D10" s="158"/>
      <c r="E10" s="153"/>
      <c r="F10" s="153"/>
      <c r="G10" s="153"/>
      <c r="H10" s="155"/>
      <c r="I10" s="155"/>
      <c r="J10" s="153"/>
      <c r="K10" s="153"/>
      <c r="L10" s="153"/>
      <c r="M10" s="180"/>
      <c r="N10" s="166"/>
      <c r="O10" s="162"/>
    </row>
    <row r="11" spans="1:15" ht="21" customHeight="1">
      <c r="A11" s="107" t="s">
        <v>14</v>
      </c>
      <c r="B11" s="96" t="s">
        <v>40</v>
      </c>
      <c r="C11" s="7" t="s">
        <v>41</v>
      </c>
      <c r="D11" s="8">
        <v>278</v>
      </c>
      <c r="E11" s="9">
        <v>326</v>
      </c>
      <c r="F11" s="9">
        <v>260</v>
      </c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6">SUM(D11:N11)</f>
        <v>864</v>
      </c>
    </row>
    <row r="12" spans="1:15" ht="21" customHeight="1">
      <c r="A12" s="108"/>
      <c r="B12" s="97"/>
      <c r="C12" s="10" t="s">
        <v>42</v>
      </c>
      <c r="D12" s="11">
        <v>89</v>
      </c>
      <c r="E12" s="12">
        <v>83</v>
      </c>
      <c r="F12" s="12">
        <v>29</v>
      </c>
      <c r="G12" s="12"/>
      <c r="H12" s="12"/>
      <c r="I12" s="12"/>
      <c r="J12" s="12"/>
      <c r="K12" s="12"/>
      <c r="L12" s="12"/>
      <c r="M12" s="32"/>
      <c r="N12" s="32"/>
      <c r="O12" s="74">
        <f t="shared" si="0"/>
        <v>201</v>
      </c>
    </row>
    <row r="13" spans="1:15" ht="21" customHeight="1">
      <c r="A13" s="108"/>
      <c r="B13" s="97"/>
      <c r="C13" s="10" t="s">
        <v>43</v>
      </c>
      <c r="D13" s="11">
        <f>SUM(D11:D12)</f>
        <v>367</v>
      </c>
      <c r="E13" s="12">
        <f>SUM(E11:E12)</f>
        <v>409</v>
      </c>
      <c r="F13" s="12">
        <f>SUM(F11:F12)</f>
        <v>289</v>
      </c>
      <c r="G13" s="12"/>
      <c r="H13" s="12"/>
      <c r="I13" s="12"/>
      <c r="J13" s="12"/>
      <c r="K13" s="12"/>
      <c r="L13" s="12"/>
      <c r="M13" s="32"/>
      <c r="N13" s="32"/>
      <c r="O13" s="74">
        <f t="shared" si="0"/>
        <v>1065</v>
      </c>
    </row>
    <row r="14" spans="1:15" ht="21" customHeight="1">
      <c r="A14" s="108"/>
      <c r="B14" s="97" t="s">
        <v>44</v>
      </c>
      <c r="C14" s="10" t="s">
        <v>41</v>
      </c>
      <c r="D14" s="11">
        <v>553</v>
      </c>
      <c r="E14" s="12">
        <v>615</v>
      </c>
      <c r="F14" s="12">
        <v>479</v>
      </c>
      <c r="G14" s="12"/>
      <c r="H14" s="12"/>
      <c r="I14" s="12"/>
      <c r="J14" s="12"/>
      <c r="K14" s="12"/>
      <c r="L14" s="12"/>
      <c r="M14" s="32"/>
      <c r="N14" s="32"/>
      <c r="O14" s="74">
        <f t="shared" si="0"/>
        <v>1647</v>
      </c>
    </row>
    <row r="15" spans="1:15" ht="21" customHeight="1">
      <c r="A15" s="108"/>
      <c r="B15" s="97"/>
      <c r="C15" s="10" t="s">
        <v>42</v>
      </c>
      <c r="D15" s="11">
        <v>3</v>
      </c>
      <c r="E15" s="12">
        <v>14</v>
      </c>
      <c r="F15" s="12">
        <v>4</v>
      </c>
      <c r="G15" s="12"/>
      <c r="H15" s="12"/>
      <c r="I15" s="12"/>
      <c r="J15" s="12"/>
      <c r="K15" s="12"/>
      <c r="L15" s="12"/>
      <c r="M15" s="32"/>
      <c r="N15" s="32"/>
      <c r="O15" s="74">
        <f t="shared" si="0"/>
        <v>21</v>
      </c>
    </row>
    <row r="16" spans="1:15" ht="21" customHeight="1">
      <c r="A16" s="108"/>
      <c r="B16" s="97"/>
      <c r="C16" s="10" t="s">
        <v>43</v>
      </c>
      <c r="D16" s="11">
        <f>SUM(D14:D15)</f>
        <v>556</v>
      </c>
      <c r="E16" s="12">
        <f>SUM(E14:E15)</f>
        <v>629</v>
      </c>
      <c r="F16" s="12">
        <f>SUM(F14:F15)</f>
        <v>483</v>
      </c>
      <c r="G16" s="12"/>
      <c r="H16" s="12"/>
      <c r="I16" s="12"/>
      <c r="J16" s="12"/>
      <c r="K16" s="12"/>
      <c r="L16" s="12"/>
      <c r="M16" s="32"/>
      <c r="N16" s="32"/>
      <c r="O16" s="74">
        <f t="shared" si="0"/>
        <v>1668</v>
      </c>
    </row>
    <row r="17" spans="1:15" ht="21" customHeight="1">
      <c r="A17" s="108"/>
      <c r="B17" s="97" t="s">
        <v>45</v>
      </c>
      <c r="C17" s="10" t="s">
        <v>41</v>
      </c>
      <c r="D17" s="11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08"/>
      <c r="B18" s="97"/>
      <c r="C18" s="10" t="s">
        <v>42</v>
      </c>
      <c r="D18" s="11">
        <v>2</v>
      </c>
      <c r="E18" s="12"/>
      <c r="F18" s="12">
        <v>2</v>
      </c>
      <c r="G18" s="12"/>
      <c r="H18" s="12"/>
      <c r="I18" s="12"/>
      <c r="J18" s="12"/>
      <c r="K18" s="12"/>
      <c r="L18" s="12"/>
      <c r="M18" s="32"/>
      <c r="N18" s="41"/>
      <c r="O18" s="74">
        <f t="shared" si="0"/>
        <v>4</v>
      </c>
    </row>
    <row r="19" spans="1:15" ht="21" customHeight="1">
      <c r="A19" s="108"/>
      <c r="B19" s="97"/>
      <c r="C19" s="10" t="s">
        <v>43</v>
      </c>
      <c r="D19" s="11">
        <f>SUM(D17:D18)</f>
        <v>2</v>
      </c>
      <c r="E19" s="12">
        <f>SUM(E17:E18)</f>
        <v>1</v>
      </c>
      <c r="F19" s="11">
        <f>SUM(F17:F18)</f>
        <v>3</v>
      </c>
      <c r="G19" s="12"/>
      <c r="H19" s="12"/>
      <c r="I19" s="12"/>
      <c r="J19" s="12"/>
      <c r="K19" s="12"/>
      <c r="L19" s="12"/>
      <c r="M19" s="32"/>
      <c r="N19" s="41"/>
      <c r="O19" s="74">
        <f t="shared" si="0"/>
        <v>6</v>
      </c>
    </row>
    <row r="20" spans="1:15" ht="21" customHeight="1">
      <c r="A20" s="108"/>
      <c r="B20" s="97" t="s">
        <v>21</v>
      </c>
      <c r="C20" s="10" t="s">
        <v>41</v>
      </c>
      <c r="D20" s="11">
        <f aca="true" t="shared" si="1" ref="D20:F22">D11+D14+D17</f>
        <v>831</v>
      </c>
      <c r="E20" s="11">
        <f t="shared" si="1"/>
        <v>942</v>
      </c>
      <c r="F20" s="11">
        <f t="shared" si="1"/>
        <v>740</v>
      </c>
      <c r="G20" s="11"/>
      <c r="H20" s="11"/>
      <c r="I20" s="11"/>
      <c r="J20" s="11"/>
      <c r="K20" s="11"/>
      <c r="L20" s="11"/>
      <c r="M20" s="54"/>
      <c r="N20" s="41"/>
      <c r="O20" s="74">
        <f t="shared" si="0"/>
        <v>2513</v>
      </c>
    </row>
    <row r="21" spans="1:15" ht="21" customHeight="1">
      <c r="A21" s="108"/>
      <c r="B21" s="97"/>
      <c r="C21" s="10" t="s">
        <v>42</v>
      </c>
      <c r="D21" s="11">
        <f t="shared" si="1"/>
        <v>94</v>
      </c>
      <c r="E21" s="11">
        <f t="shared" si="1"/>
        <v>97</v>
      </c>
      <c r="F21" s="11">
        <f t="shared" si="1"/>
        <v>35</v>
      </c>
      <c r="G21" s="11"/>
      <c r="H21" s="11"/>
      <c r="I21" s="11"/>
      <c r="J21" s="11"/>
      <c r="K21" s="11"/>
      <c r="L21" s="11"/>
      <c r="M21" s="54"/>
      <c r="N21" s="41"/>
      <c r="O21" s="74">
        <f t="shared" si="0"/>
        <v>226</v>
      </c>
    </row>
    <row r="22" spans="1:15" ht="21" customHeight="1" thickBot="1">
      <c r="A22" s="109"/>
      <c r="B22" s="100"/>
      <c r="C22" s="13" t="s">
        <v>43</v>
      </c>
      <c r="D22" s="11">
        <f t="shared" si="1"/>
        <v>925</v>
      </c>
      <c r="E22" s="11">
        <f t="shared" si="1"/>
        <v>1039</v>
      </c>
      <c r="F22" s="11">
        <f t="shared" si="1"/>
        <v>775</v>
      </c>
      <c r="G22" s="11"/>
      <c r="H22" s="11"/>
      <c r="I22" s="11"/>
      <c r="J22" s="11"/>
      <c r="K22" s="11"/>
      <c r="L22" s="11"/>
      <c r="M22" s="54"/>
      <c r="N22" s="41"/>
      <c r="O22" s="74">
        <f t="shared" si="0"/>
        <v>2739</v>
      </c>
    </row>
    <row r="23" spans="1:15" ht="21" customHeight="1">
      <c r="A23" s="107" t="s">
        <v>22</v>
      </c>
      <c r="B23" s="96" t="s">
        <v>40</v>
      </c>
      <c r="C23" s="7" t="s">
        <v>41</v>
      </c>
      <c r="D23" s="8">
        <v>5</v>
      </c>
      <c r="E23" s="9">
        <v>8</v>
      </c>
      <c r="F23" s="9">
        <v>3</v>
      </c>
      <c r="G23" s="9"/>
      <c r="H23" s="9"/>
      <c r="I23" s="9"/>
      <c r="J23" s="9"/>
      <c r="K23" s="9"/>
      <c r="L23" s="9"/>
      <c r="M23" s="37"/>
      <c r="N23" s="43"/>
      <c r="O23" s="73">
        <f t="shared" si="0"/>
        <v>16</v>
      </c>
    </row>
    <row r="24" spans="1:15" ht="21" customHeight="1">
      <c r="A24" s="108"/>
      <c r="B24" s="97"/>
      <c r="C24" s="10" t="s">
        <v>42</v>
      </c>
      <c r="D24" s="11">
        <v>15</v>
      </c>
      <c r="E24" s="12">
        <v>26</v>
      </c>
      <c r="F24" s="12">
        <v>5</v>
      </c>
      <c r="G24" s="12"/>
      <c r="H24" s="12"/>
      <c r="I24" s="12"/>
      <c r="J24" s="12"/>
      <c r="K24" s="12"/>
      <c r="L24" s="12"/>
      <c r="M24" s="32"/>
      <c r="N24" s="41"/>
      <c r="O24" s="74">
        <f t="shared" si="0"/>
        <v>46</v>
      </c>
    </row>
    <row r="25" spans="1:15" ht="21" customHeight="1">
      <c r="A25" s="108"/>
      <c r="B25" s="97"/>
      <c r="C25" s="10" t="s">
        <v>43</v>
      </c>
      <c r="D25" s="11">
        <f>SUM(D23:D24)</f>
        <v>20</v>
      </c>
      <c r="E25" s="12">
        <f>SUM(E23:E24)</f>
        <v>34</v>
      </c>
      <c r="F25" s="12">
        <f>SUM(F23:F24)</f>
        <v>8</v>
      </c>
      <c r="G25" s="12"/>
      <c r="H25" s="12"/>
      <c r="I25" s="12"/>
      <c r="J25" s="12"/>
      <c r="K25" s="12"/>
      <c r="L25" s="12"/>
      <c r="M25" s="32"/>
      <c r="N25" s="41"/>
      <c r="O25" s="74">
        <f t="shared" si="0"/>
        <v>62</v>
      </c>
    </row>
    <row r="26" spans="1:15" ht="21" customHeight="1">
      <c r="A26" s="108"/>
      <c r="B26" s="97" t="s">
        <v>44</v>
      </c>
      <c r="C26" s="10" t="s">
        <v>41</v>
      </c>
      <c r="D26" s="11">
        <v>14</v>
      </c>
      <c r="E26" s="12">
        <v>8</v>
      </c>
      <c r="F26" s="12">
        <v>10</v>
      </c>
      <c r="G26" s="12"/>
      <c r="H26" s="12"/>
      <c r="I26" s="12"/>
      <c r="J26" s="12"/>
      <c r="K26" s="12"/>
      <c r="L26" s="12"/>
      <c r="M26" s="32"/>
      <c r="N26" s="41"/>
      <c r="O26" s="74">
        <f t="shared" si="0"/>
        <v>32</v>
      </c>
    </row>
    <row r="27" spans="1:15" ht="21" customHeight="1">
      <c r="A27" s="108"/>
      <c r="B27" s="97"/>
      <c r="C27" s="10" t="s">
        <v>42</v>
      </c>
      <c r="D27" s="11">
        <v>5</v>
      </c>
      <c r="E27" s="12">
        <v>12</v>
      </c>
      <c r="F27" s="12">
        <v>6</v>
      </c>
      <c r="G27" s="12"/>
      <c r="H27" s="12"/>
      <c r="I27" s="12"/>
      <c r="J27" s="12"/>
      <c r="K27" s="12"/>
      <c r="L27" s="12"/>
      <c r="M27" s="32"/>
      <c r="N27" s="41"/>
      <c r="O27" s="74">
        <f t="shared" si="0"/>
        <v>23</v>
      </c>
    </row>
    <row r="28" spans="1:15" ht="21" customHeight="1">
      <c r="A28" s="108"/>
      <c r="B28" s="97"/>
      <c r="C28" s="10" t="s">
        <v>43</v>
      </c>
      <c r="D28" s="11">
        <f>SUM(D26:D27)</f>
        <v>19</v>
      </c>
      <c r="E28" s="12">
        <f>SUM(E26:E27)</f>
        <v>20</v>
      </c>
      <c r="F28" s="12">
        <f>SUM(F26:F27)</f>
        <v>16</v>
      </c>
      <c r="G28" s="12"/>
      <c r="H28" s="12"/>
      <c r="I28" s="12"/>
      <c r="J28" s="12"/>
      <c r="K28" s="12"/>
      <c r="L28" s="12"/>
      <c r="M28" s="32"/>
      <c r="N28" s="41"/>
      <c r="O28" s="74">
        <f t="shared" si="0"/>
        <v>55</v>
      </c>
    </row>
    <row r="29" spans="1:15" ht="21" customHeight="1">
      <c r="A29" s="108"/>
      <c r="B29" s="97" t="s">
        <v>21</v>
      </c>
      <c r="C29" s="10" t="s">
        <v>41</v>
      </c>
      <c r="D29" s="11">
        <f aca="true" t="shared" si="2" ref="D29:F31">D23+D26</f>
        <v>19</v>
      </c>
      <c r="E29" s="11">
        <f t="shared" si="2"/>
        <v>16</v>
      </c>
      <c r="F29" s="11">
        <f t="shared" si="2"/>
        <v>13</v>
      </c>
      <c r="G29" s="11"/>
      <c r="H29" s="11"/>
      <c r="I29" s="11"/>
      <c r="J29" s="11"/>
      <c r="K29" s="11"/>
      <c r="L29" s="11"/>
      <c r="M29" s="54"/>
      <c r="N29" s="41"/>
      <c r="O29" s="74">
        <f t="shared" si="0"/>
        <v>48</v>
      </c>
    </row>
    <row r="30" spans="1:15" ht="21" customHeight="1">
      <c r="A30" s="108"/>
      <c r="B30" s="97"/>
      <c r="C30" s="10" t="s">
        <v>42</v>
      </c>
      <c r="D30" s="11">
        <f t="shared" si="2"/>
        <v>20</v>
      </c>
      <c r="E30" s="11">
        <f t="shared" si="2"/>
        <v>38</v>
      </c>
      <c r="F30" s="11">
        <f t="shared" si="2"/>
        <v>11</v>
      </c>
      <c r="G30" s="11"/>
      <c r="H30" s="11"/>
      <c r="I30" s="11"/>
      <c r="J30" s="11"/>
      <c r="K30" s="11"/>
      <c r="L30" s="11"/>
      <c r="M30" s="54"/>
      <c r="N30" s="41"/>
      <c r="O30" s="74">
        <f t="shared" si="0"/>
        <v>69</v>
      </c>
    </row>
    <row r="31" spans="1:15" ht="21" customHeight="1" thickBot="1">
      <c r="A31" s="109"/>
      <c r="B31" s="100"/>
      <c r="C31" s="13" t="s">
        <v>43</v>
      </c>
      <c r="D31" s="11">
        <f t="shared" si="2"/>
        <v>39</v>
      </c>
      <c r="E31" s="11">
        <f t="shared" si="2"/>
        <v>54</v>
      </c>
      <c r="F31" s="11">
        <f t="shared" si="2"/>
        <v>24</v>
      </c>
      <c r="G31" s="11"/>
      <c r="H31" s="11"/>
      <c r="I31" s="11"/>
      <c r="J31" s="11"/>
      <c r="K31" s="11"/>
      <c r="L31" s="11"/>
      <c r="M31" s="54"/>
      <c r="N31" s="41"/>
      <c r="O31" s="74">
        <f t="shared" si="0"/>
        <v>117</v>
      </c>
    </row>
    <row r="32" spans="1:15" ht="21" customHeight="1">
      <c r="A32" s="107" t="s">
        <v>23</v>
      </c>
      <c r="B32" s="96" t="s">
        <v>40</v>
      </c>
      <c r="C32" s="7" t="s">
        <v>41</v>
      </c>
      <c r="D32" s="8">
        <v>1436</v>
      </c>
      <c r="E32" s="9">
        <v>1345</v>
      </c>
      <c r="F32" s="9">
        <v>1346</v>
      </c>
      <c r="G32" s="9"/>
      <c r="H32" s="9"/>
      <c r="I32" s="9"/>
      <c r="J32" s="9"/>
      <c r="K32" s="9"/>
      <c r="L32" s="9"/>
      <c r="M32" s="37"/>
      <c r="N32" s="43"/>
      <c r="O32" s="73">
        <f t="shared" si="0"/>
        <v>4127</v>
      </c>
    </row>
    <row r="33" spans="1:15" ht="21" customHeight="1">
      <c r="A33" s="108"/>
      <c r="B33" s="97"/>
      <c r="C33" s="10" t="s">
        <v>42</v>
      </c>
      <c r="D33" s="11">
        <v>5</v>
      </c>
      <c r="E33" s="12">
        <v>3</v>
      </c>
      <c r="F33" s="12"/>
      <c r="G33" s="12"/>
      <c r="H33" s="12"/>
      <c r="I33" s="12"/>
      <c r="J33" s="12"/>
      <c r="K33" s="12"/>
      <c r="L33" s="12"/>
      <c r="M33" s="32"/>
      <c r="N33" s="41"/>
      <c r="O33" s="74">
        <f t="shared" si="0"/>
        <v>8</v>
      </c>
    </row>
    <row r="34" spans="1:15" ht="21" customHeight="1">
      <c r="A34" s="108"/>
      <c r="B34" s="97"/>
      <c r="C34" s="10" t="s">
        <v>43</v>
      </c>
      <c r="D34" s="11">
        <f>SUM(D32:D33)</f>
        <v>1441</v>
      </c>
      <c r="E34" s="12">
        <f>SUM(E32:E33)</f>
        <v>1348</v>
      </c>
      <c r="F34" s="12">
        <f>SUM(F32:F33)</f>
        <v>1346</v>
      </c>
      <c r="G34" s="12"/>
      <c r="H34" s="12"/>
      <c r="I34" s="12"/>
      <c r="J34" s="12"/>
      <c r="K34" s="12"/>
      <c r="L34" s="12"/>
      <c r="M34" s="32"/>
      <c r="N34" s="41"/>
      <c r="O34" s="74">
        <f t="shared" si="0"/>
        <v>4135</v>
      </c>
    </row>
    <row r="35" spans="1:15" ht="21" customHeight="1">
      <c r="A35" s="108"/>
      <c r="B35" s="97" t="s">
        <v>44</v>
      </c>
      <c r="C35" s="10" t="s">
        <v>41</v>
      </c>
      <c r="D35" s="11">
        <v>2334</v>
      </c>
      <c r="E35" s="12">
        <v>2005</v>
      </c>
      <c r="F35" s="12">
        <v>2029</v>
      </c>
      <c r="G35" s="12"/>
      <c r="H35" s="12"/>
      <c r="I35" s="12"/>
      <c r="J35" s="12"/>
      <c r="K35" s="12"/>
      <c r="L35" s="12"/>
      <c r="M35" s="32"/>
      <c r="N35" s="41"/>
      <c r="O35" s="74">
        <f t="shared" si="0"/>
        <v>6368</v>
      </c>
    </row>
    <row r="36" spans="1:15" ht="21" customHeight="1">
      <c r="A36" s="108"/>
      <c r="B36" s="97"/>
      <c r="C36" s="10" t="s">
        <v>42</v>
      </c>
      <c r="D36" s="11">
        <v>10</v>
      </c>
      <c r="E36" s="12">
        <v>9</v>
      </c>
      <c r="F36" s="12">
        <v>11</v>
      </c>
      <c r="G36" s="12"/>
      <c r="H36" s="12"/>
      <c r="I36" s="12"/>
      <c r="J36" s="12"/>
      <c r="K36" s="12"/>
      <c r="L36" s="12"/>
      <c r="M36" s="32"/>
      <c r="N36" s="41"/>
      <c r="O36" s="74">
        <f t="shared" si="0"/>
        <v>30</v>
      </c>
    </row>
    <row r="37" spans="1:15" ht="21" customHeight="1">
      <c r="A37" s="108"/>
      <c r="B37" s="97"/>
      <c r="C37" s="10" t="s">
        <v>43</v>
      </c>
      <c r="D37" s="11">
        <f>SUM(D35:D36)</f>
        <v>2344</v>
      </c>
      <c r="E37" s="12">
        <f>SUM(E35:E36)</f>
        <v>2014</v>
      </c>
      <c r="F37" s="12">
        <f>SUM(F35:F36)</f>
        <v>2040</v>
      </c>
      <c r="G37" s="12"/>
      <c r="H37" s="12"/>
      <c r="I37" s="12"/>
      <c r="J37" s="12"/>
      <c r="K37" s="12"/>
      <c r="L37" s="12"/>
      <c r="M37" s="32"/>
      <c r="N37" s="41"/>
      <c r="O37" s="74">
        <f t="shared" si="0"/>
        <v>6398</v>
      </c>
    </row>
    <row r="38" spans="1:15" ht="21" customHeight="1">
      <c r="A38" s="108"/>
      <c r="B38" s="97" t="s">
        <v>21</v>
      </c>
      <c r="C38" s="10" t="s">
        <v>41</v>
      </c>
      <c r="D38" s="11">
        <f aca="true" t="shared" si="3" ref="D38:F40">D32+D35</f>
        <v>3770</v>
      </c>
      <c r="E38" s="11">
        <f t="shared" si="3"/>
        <v>3350</v>
      </c>
      <c r="F38" s="11">
        <f t="shared" si="3"/>
        <v>3375</v>
      </c>
      <c r="G38" s="11"/>
      <c r="H38" s="11"/>
      <c r="I38" s="11"/>
      <c r="J38" s="11"/>
      <c r="K38" s="11"/>
      <c r="L38" s="11"/>
      <c r="M38" s="54"/>
      <c r="N38" s="41"/>
      <c r="O38" s="74">
        <f t="shared" si="0"/>
        <v>10495</v>
      </c>
    </row>
    <row r="39" spans="1:15" ht="21" customHeight="1">
      <c r="A39" s="108"/>
      <c r="B39" s="97"/>
      <c r="C39" s="10" t="s">
        <v>42</v>
      </c>
      <c r="D39" s="11">
        <f t="shared" si="3"/>
        <v>15</v>
      </c>
      <c r="E39" s="11">
        <f t="shared" si="3"/>
        <v>12</v>
      </c>
      <c r="F39" s="11">
        <f t="shared" si="3"/>
        <v>11</v>
      </c>
      <c r="G39" s="11"/>
      <c r="H39" s="11"/>
      <c r="I39" s="11"/>
      <c r="J39" s="11"/>
      <c r="K39" s="11"/>
      <c r="L39" s="11"/>
      <c r="M39" s="54"/>
      <c r="N39" s="41"/>
      <c r="O39" s="74">
        <f t="shared" si="0"/>
        <v>38</v>
      </c>
    </row>
    <row r="40" spans="1:15" ht="21" customHeight="1" thickBot="1">
      <c r="A40" s="109"/>
      <c r="B40" s="100"/>
      <c r="C40" s="13" t="s">
        <v>43</v>
      </c>
      <c r="D40" s="11">
        <f t="shared" si="3"/>
        <v>3785</v>
      </c>
      <c r="E40" s="11">
        <f t="shared" si="3"/>
        <v>3362</v>
      </c>
      <c r="F40" s="11">
        <f t="shared" si="3"/>
        <v>3386</v>
      </c>
      <c r="G40" s="11"/>
      <c r="H40" s="11"/>
      <c r="I40" s="11"/>
      <c r="J40" s="11"/>
      <c r="K40" s="11"/>
      <c r="L40" s="11"/>
      <c r="M40" s="54"/>
      <c r="N40" s="41"/>
      <c r="O40" s="74">
        <f t="shared" si="0"/>
        <v>10533</v>
      </c>
    </row>
    <row r="41" spans="1:15" ht="21" customHeight="1">
      <c r="A41" s="125" t="s">
        <v>46</v>
      </c>
      <c r="B41" s="126"/>
      <c r="C41" s="7" t="s">
        <v>41</v>
      </c>
      <c r="D41" s="8">
        <v>141</v>
      </c>
      <c r="E41" s="9">
        <v>174</v>
      </c>
      <c r="F41" s="9">
        <v>121</v>
      </c>
      <c r="G41" s="9"/>
      <c r="H41" s="9"/>
      <c r="I41" s="9"/>
      <c r="J41" s="9"/>
      <c r="K41" s="9"/>
      <c r="L41" s="9"/>
      <c r="M41" s="37"/>
      <c r="N41" s="43"/>
      <c r="O41" s="79">
        <f t="shared" si="0"/>
        <v>436</v>
      </c>
    </row>
    <row r="42" spans="1:15" ht="21" customHeight="1">
      <c r="A42" s="127"/>
      <c r="B42" s="128"/>
      <c r="C42" s="10" t="s">
        <v>42</v>
      </c>
      <c r="D42" s="11">
        <v>53</v>
      </c>
      <c r="E42" s="12">
        <v>19</v>
      </c>
      <c r="F42" s="12">
        <v>19</v>
      </c>
      <c r="G42" s="12"/>
      <c r="H42" s="12"/>
      <c r="I42" s="12"/>
      <c r="J42" s="12"/>
      <c r="K42" s="12"/>
      <c r="L42" s="12"/>
      <c r="M42" s="32"/>
      <c r="N42" s="41"/>
      <c r="O42" s="74">
        <f t="shared" si="0"/>
        <v>91</v>
      </c>
    </row>
    <row r="43" spans="1:15" ht="21" customHeight="1" thickBot="1">
      <c r="A43" s="129"/>
      <c r="B43" s="130"/>
      <c r="C43" s="13" t="s">
        <v>43</v>
      </c>
      <c r="D43" s="14">
        <f>SUM(D41:D42)</f>
        <v>194</v>
      </c>
      <c r="E43" s="14">
        <f>SUM(E41:E42)</f>
        <v>193</v>
      </c>
      <c r="F43" s="14">
        <f>SUM(F41:F42)</f>
        <v>140</v>
      </c>
      <c r="G43" s="14"/>
      <c r="H43" s="14"/>
      <c r="I43" s="14"/>
      <c r="J43" s="14"/>
      <c r="K43" s="14"/>
      <c r="L43" s="14"/>
      <c r="M43" s="57"/>
      <c r="N43" s="45"/>
      <c r="O43" s="90">
        <f t="shared" si="0"/>
        <v>527</v>
      </c>
    </row>
    <row r="44" spans="1:15" ht="21" customHeight="1">
      <c r="A44" s="125" t="s">
        <v>47</v>
      </c>
      <c r="B44" s="126"/>
      <c r="C44" s="7" t="s">
        <v>41</v>
      </c>
      <c r="D44" s="8">
        <v>68</v>
      </c>
      <c r="E44" s="9">
        <v>133</v>
      </c>
      <c r="F44" s="9">
        <v>70</v>
      </c>
      <c r="G44" s="9"/>
      <c r="H44" s="9"/>
      <c r="I44" s="9"/>
      <c r="J44" s="9"/>
      <c r="K44" s="9"/>
      <c r="L44" s="9"/>
      <c r="M44" s="37"/>
      <c r="N44" s="43"/>
      <c r="O44" s="79">
        <f t="shared" si="0"/>
        <v>271</v>
      </c>
    </row>
    <row r="45" spans="1:15" ht="21" customHeight="1">
      <c r="A45" s="127"/>
      <c r="B45" s="128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29"/>
      <c r="B46" s="130"/>
      <c r="C46" s="13" t="s">
        <v>43</v>
      </c>
      <c r="D46" s="14">
        <f>SUM(D44:D45)</f>
        <v>68</v>
      </c>
      <c r="E46" s="44">
        <f>SUM(E44:E45)</f>
        <v>133</v>
      </c>
      <c r="F46" s="44">
        <f>SUM(F44:F45)</f>
        <v>70</v>
      </c>
      <c r="G46" s="44"/>
      <c r="H46" s="44"/>
      <c r="I46" s="44"/>
      <c r="J46" s="44"/>
      <c r="K46" s="44"/>
      <c r="L46" s="44"/>
      <c r="M46" s="55"/>
      <c r="N46" s="45"/>
      <c r="O46" s="90">
        <f t="shared" si="0"/>
        <v>271</v>
      </c>
    </row>
    <row r="47" spans="1:15" ht="21" customHeight="1" thickBot="1">
      <c r="A47" s="138" t="s">
        <v>48</v>
      </c>
      <c r="B47" s="139"/>
      <c r="C47" s="140"/>
      <c r="D47" s="15">
        <f>D22+D31+D40+D43+D46</f>
        <v>5011</v>
      </c>
      <c r="E47" s="15">
        <f>E22+E31+E40+E43+E46</f>
        <v>4781</v>
      </c>
      <c r="F47" s="15">
        <f>F22+F31+F40+F43+F46</f>
        <v>4395</v>
      </c>
      <c r="G47" s="15"/>
      <c r="H47" s="15"/>
      <c r="I47" s="15"/>
      <c r="J47" s="15"/>
      <c r="K47" s="15"/>
      <c r="L47" s="15"/>
      <c r="M47" s="58"/>
      <c r="N47" s="48"/>
      <c r="O47" s="76">
        <f t="shared" si="0"/>
        <v>14187</v>
      </c>
    </row>
    <row r="48" spans="1:15" ht="21" customHeight="1" thickBot="1">
      <c r="A48" s="138" t="s">
        <v>27</v>
      </c>
      <c r="B48" s="139"/>
      <c r="C48" s="140"/>
      <c r="D48" s="15">
        <v>128</v>
      </c>
      <c r="E48" s="16">
        <v>99</v>
      </c>
      <c r="F48" s="16">
        <v>104</v>
      </c>
      <c r="G48" s="16"/>
      <c r="H48" s="16"/>
      <c r="I48" s="16"/>
      <c r="J48" s="16"/>
      <c r="K48" s="16"/>
      <c r="L48" s="16"/>
      <c r="M48" s="39"/>
      <c r="N48" s="48"/>
      <c r="O48" s="76">
        <f t="shared" si="0"/>
        <v>331</v>
      </c>
    </row>
    <row r="49" spans="1:15" ht="21" customHeight="1" thickBot="1">
      <c r="A49" s="138" t="s">
        <v>49</v>
      </c>
      <c r="B49" s="139"/>
      <c r="C49" s="140"/>
      <c r="D49" s="15">
        <f>SUM(D47:D48)</f>
        <v>5139</v>
      </c>
      <c r="E49" s="16">
        <f>SUM(E47:E48)</f>
        <v>4880</v>
      </c>
      <c r="F49" s="16">
        <f>SUM(F47:F48)</f>
        <v>4499</v>
      </c>
      <c r="G49" s="16"/>
      <c r="H49" s="16"/>
      <c r="I49" s="16"/>
      <c r="J49" s="16"/>
      <c r="K49" s="16"/>
      <c r="L49" s="16"/>
      <c r="M49" s="39"/>
      <c r="N49" s="48"/>
      <c r="O49" s="76">
        <f t="shared" si="0"/>
        <v>14518</v>
      </c>
    </row>
    <row r="50" spans="1:15" ht="21" customHeight="1">
      <c r="A50" s="141" t="s">
        <v>29</v>
      </c>
      <c r="B50" s="131" t="s">
        <v>50</v>
      </c>
      <c r="C50" s="17" t="s">
        <v>51</v>
      </c>
      <c r="D50" s="18">
        <v>3757</v>
      </c>
      <c r="E50" s="19">
        <v>2824</v>
      </c>
      <c r="F50" s="19">
        <v>3611</v>
      </c>
      <c r="G50" s="19"/>
      <c r="H50" s="19"/>
      <c r="I50" s="19"/>
      <c r="J50" s="19"/>
      <c r="K50" s="19"/>
      <c r="L50" s="19"/>
      <c r="M50" s="35"/>
      <c r="N50" s="46"/>
      <c r="O50" s="89">
        <f t="shared" si="0"/>
        <v>10192</v>
      </c>
    </row>
    <row r="51" spans="1:15" ht="21" customHeight="1">
      <c r="A51" s="98"/>
      <c r="B51" s="128"/>
      <c r="C51" s="10" t="s">
        <v>52</v>
      </c>
      <c r="D51" s="11">
        <v>2505</v>
      </c>
      <c r="E51" s="12">
        <v>2224</v>
      </c>
      <c r="F51" s="12">
        <v>2554</v>
      </c>
      <c r="G51" s="12"/>
      <c r="H51" s="12"/>
      <c r="I51" s="12"/>
      <c r="J51" s="12"/>
      <c r="K51" s="12"/>
      <c r="L51" s="12"/>
      <c r="M51" s="32"/>
      <c r="N51" s="41"/>
      <c r="O51" s="74">
        <f t="shared" si="0"/>
        <v>7283</v>
      </c>
    </row>
    <row r="52" spans="1:15" ht="21" customHeight="1">
      <c r="A52" s="98"/>
      <c r="B52" s="128"/>
      <c r="C52" s="10" t="s">
        <v>43</v>
      </c>
      <c r="D52" s="11">
        <f>SUM(D50:D51)</f>
        <v>6262</v>
      </c>
      <c r="E52" s="12">
        <f>SUM(E50:E51)</f>
        <v>5048</v>
      </c>
      <c r="F52" s="12">
        <f>SUM(F50:F51)</f>
        <v>6165</v>
      </c>
      <c r="G52" s="12"/>
      <c r="H52" s="12"/>
      <c r="I52" s="12"/>
      <c r="J52" s="12"/>
      <c r="K52" s="12"/>
      <c r="L52" s="12"/>
      <c r="M52" s="32"/>
      <c r="N52" s="41"/>
      <c r="O52" s="74">
        <f t="shared" si="0"/>
        <v>17475</v>
      </c>
    </row>
    <row r="53" spans="1:15" ht="21" customHeight="1">
      <c r="A53" s="98"/>
      <c r="B53" s="134" t="s">
        <v>33</v>
      </c>
      <c r="C53" s="135"/>
      <c r="D53" s="11">
        <v>35</v>
      </c>
      <c r="E53" s="12">
        <v>24</v>
      </c>
      <c r="F53" s="12">
        <v>19</v>
      </c>
      <c r="G53" s="12"/>
      <c r="H53" s="12"/>
      <c r="I53" s="12"/>
      <c r="J53" s="12"/>
      <c r="K53" s="12"/>
      <c r="L53" s="12"/>
      <c r="M53" s="32"/>
      <c r="N53" s="41"/>
      <c r="O53" s="74">
        <f t="shared" si="0"/>
        <v>78</v>
      </c>
    </row>
    <row r="54" spans="1:15" ht="21" customHeight="1" thickBot="1">
      <c r="A54" s="142"/>
      <c r="B54" s="136" t="s">
        <v>34</v>
      </c>
      <c r="C54" s="137"/>
      <c r="D54" s="20">
        <v>168</v>
      </c>
      <c r="E54" s="21">
        <v>108</v>
      </c>
      <c r="F54" s="21">
        <v>149</v>
      </c>
      <c r="G54" s="21"/>
      <c r="H54" s="21"/>
      <c r="I54" s="21"/>
      <c r="J54" s="21"/>
      <c r="K54" s="21"/>
      <c r="L54" s="21"/>
      <c r="M54" s="40"/>
      <c r="N54" s="42"/>
      <c r="O54" s="90">
        <f t="shared" si="0"/>
        <v>425</v>
      </c>
    </row>
    <row r="55" spans="1:15" ht="21" customHeight="1" thickBot="1">
      <c r="A55" s="143" t="s">
        <v>54</v>
      </c>
      <c r="B55" s="144"/>
      <c r="C55" s="145"/>
      <c r="D55" s="15">
        <f>SUM(D52:D54)</f>
        <v>6465</v>
      </c>
      <c r="E55" s="16">
        <f>SUM(E52:E54)</f>
        <v>5180</v>
      </c>
      <c r="F55" s="16">
        <f>SUM(F52:F54)</f>
        <v>6333</v>
      </c>
      <c r="G55" s="16"/>
      <c r="H55" s="16"/>
      <c r="I55" s="16"/>
      <c r="J55" s="16"/>
      <c r="K55" s="16"/>
      <c r="L55" s="16"/>
      <c r="M55" s="39"/>
      <c r="N55" s="48"/>
      <c r="O55" s="76">
        <f t="shared" si="0"/>
        <v>17978</v>
      </c>
    </row>
    <row r="56" spans="1:15" ht="23.25" customHeight="1" thickBot="1">
      <c r="A56" s="146" t="s">
        <v>35</v>
      </c>
      <c r="B56" s="147"/>
      <c r="C56" s="148"/>
      <c r="D56" s="77">
        <f>SUM(D55+D49)</f>
        <v>11604</v>
      </c>
      <c r="E56" s="78">
        <f>SUM(E49+E55)</f>
        <v>10060</v>
      </c>
      <c r="F56" s="78">
        <f>SUM(F49+F55)</f>
        <v>10832</v>
      </c>
      <c r="G56" s="78"/>
      <c r="H56" s="78"/>
      <c r="I56" s="78"/>
      <c r="J56" s="78"/>
      <c r="K56" s="78"/>
      <c r="L56" s="78"/>
      <c r="M56" s="82"/>
      <c r="N56" s="94"/>
      <c r="O56" s="76">
        <f t="shared" si="0"/>
        <v>32496</v>
      </c>
    </row>
    <row r="59" spans="1:15" ht="13.5">
      <c r="A59" s="132" t="s">
        <v>183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sheetProtection/>
  <mergeCells count="41">
    <mergeCell ref="A59:O60"/>
    <mergeCell ref="G7:G10"/>
    <mergeCell ref="I7:I10"/>
    <mergeCell ref="A56:C56"/>
    <mergeCell ref="E7:E10"/>
    <mergeCell ref="F7:F10"/>
    <mergeCell ref="A55:C55"/>
    <mergeCell ref="A11:A22"/>
    <mergeCell ref="A7:C7"/>
    <mergeCell ref="A8:A10"/>
    <mergeCell ref="O7:O10"/>
    <mergeCell ref="H7:H10"/>
    <mergeCell ref="M7:M10"/>
    <mergeCell ref="J7:J10"/>
    <mergeCell ref="K7:K10"/>
    <mergeCell ref="L7:L10"/>
    <mergeCell ref="D7:D10"/>
    <mergeCell ref="C8:C10"/>
    <mergeCell ref="A48:C48"/>
    <mergeCell ref="B35:B37"/>
    <mergeCell ref="B38:B40"/>
    <mergeCell ref="N7:N10"/>
    <mergeCell ref="B23:B25"/>
    <mergeCell ref="B26:B28"/>
    <mergeCell ref="A41:B43"/>
    <mergeCell ref="A44:B46"/>
    <mergeCell ref="A50:A54"/>
    <mergeCell ref="A49:C49"/>
    <mergeCell ref="B53:C53"/>
    <mergeCell ref="B54:C54"/>
    <mergeCell ref="B50:B52"/>
    <mergeCell ref="A47:C47"/>
    <mergeCell ref="A23:A31"/>
    <mergeCell ref="A32:A40"/>
    <mergeCell ref="B8:B10"/>
    <mergeCell ref="B29:B31"/>
    <mergeCell ref="B32:B34"/>
    <mergeCell ref="B11:B13"/>
    <mergeCell ref="B14:B16"/>
    <mergeCell ref="B17:B19"/>
    <mergeCell ref="B20:B2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kudou</dc:creator>
  <cp:keywords/>
  <dc:description/>
  <cp:lastModifiedBy>stn110</cp:lastModifiedBy>
  <cp:lastPrinted>2013-09-09T02:44:53Z</cp:lastPrinted>
  <dcterms:created xsi:type="dcterms:W3CDTF">2006-01-10T04:08:12Z</dcterms:created>
  <dcterms:modified xsi:type="dcterms:W3CDTF">2013-09-09T02:46:26Z</dcterms:modified>
  <cp:category/>
  <cp:version/>
  <cp:contentType/>
  <cp:contentStatus/>
</cp:coreProperties>
</file>