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760" tabRatio="673" activeTab="0"/>
  </bookViews>
  <sheets>
    <sheet name="県内10市" sheetId="1" r:id="rId1"/>
    <sheet name="県内  郡別" sheetId="2" r:id="rId2"/>
    <sheet name="青森管轄" sheetId="3" r:id="rId3"/>
    <sheet name="八戸管轄" sheetId="4" r:id="rId4"/>
    <sheet name="東津軽郡" sheetId="5" r:id="rId5"/>
    <sheet name="西津軽郡" sheetId="6" r:id="rId6"/>
    <sheet name="中津軽郡" sheetId="7" r:id="rId7"/>
    <sheet name="南津軽郡" sheetId="8" r:id="rId8"/>
    <sheet name="北津軽郡" sheetId="9" r:id="rId9"/>
    <sheet name="下北郡" sheetId="10" r:id="rId10"/>
    <sheet name="上北郡" sheetId="11" r:id="rId11"/>
    <sheet name="三戸郡" sheetId="12" r:id="rId12"/>
  </sheets>
  <definedNames/>
  <calcPr fullCalcOnLoad="1"/>
</workbook>
</file>

<file path=xl/sharedStrings.xml><?xml version="1.0" encoding="utf-8"?>
<sst xmlns="http://schemas.openxmlformats.org/spreadsheetml/2006/main" count="898" uniqueCount="176">
  <si>
    <t>外ヶ浜町</t>
  </si>
  <si>
    <t>つがる市</t>
  </si>
  <si>
    <t>軽自動車合計</t>
  </si>
  <si>
    <t>東北運輸局青森運輸支局</t>
  </si>
  <si>
    <t>市  町  村  別</t>
  </si>
  <si>
    <t>平　川　市</t>
  </si>
  <si>
    <t>貨    物    車</t>
  </si>
  <si>
    <t>計</t>
  </si>
  <si>
    <t>合 計</t>
  </si>
  <si>
    <t>小  型  二 輪 車</t>
  </si>
  <si>
    <t>総      合      計</t>
  </si>
  <si>
    <t>　</t>
  </si>
  <si>
    <t>用途別</t>
  </si>
  <si>
    <t>車種別</t>
  </si>
  <si>
    <t>業態別</t>
  </si>
  <si>
    <t>普通車</t>
  </si>
  <si>
    <t>自家用</t>
  </si>
  <si>
    <t>事業用</t>
  </si>
  <si>
    <t>計</t>
  </si>
  <si>
    <t>小型車</t>
  </si>
  <si>
    <t>被牽引車</t>
  </si>
  <si>
    <t>特種用途車</t>
  </si>
  <si>
    <t>大型特殊車</t>
  </si>
  <si>
    <t>登録車両数合計</t>
  </si>
  <si>
    <t>検査車両数合計</t>
  </si>
  <si>
    <t>四輪</t>
  </si>
  <si>
    <t>乗用車</t>
  </si>
  <si>
    <t>貨物車</t>
  </si>
  <si>
    <t>軽自動車合計</t>
  </si>
  <si>
    <t>七市計</t>
  </si>
  <si>
    <t>今別町</t>
  </si>
  <si>
    <t xml:space="preserve"> </t>
  </si>
  <si>
    <t>中泊町</t>
  </si>
  <si>
    <t>鶴田町</t>
  </si>
  <si>
    <t>おいらせ町</t>
  </si>
  <si>
    <t xml:space="preserve">   中　　津　　軽　　郡</t>
  </si>
  <si>
    <t>西目屋村</t>
  </si>
  <si>
    <t xml:space="preserve">   北　　津　　軽　　郡</t>
  </si>
  <si>
    <t>板柳町</t>
  </si>
  <si>
    <t>　平成28年3月31日現在</t>
  </si>
  <si>
    <t>総      合      計</t>
  </si>
  <si>
    <t>二      輪</t>
  </si>
  <si>
    <t>特      種</t>
  </si>
  <si>
    <t>計</t>
  </si>
  <si>
    <t>貨物車</t>
  </si>
  <si>
    <t>乗用車</t>
  </si>
  <si>
    <t>四輪</t>
  </si>
  <si>
    <t>軽 自 動 車</t>
  </si>
  <si>
    <t>検査車両数合計</t>
  </si>
  <si>
    <t>小  型  二 輪 車</t>
  </si>
  <si>
    <t>登録車両数合計</t>
  </si>
  <si>
    <t>事業用</t>
  </si>
  <si>
    <t>自家用</t>
  </si>
  <si>
    <t>大型特殊車</t>
  </si>
  <si>
    <t>特種用途車</t>
  </si>
  <si>
    <t>合 計</t>
  </si>
  <si>
    <t>小型車</t>
  </si>
  <si>
    <t>普通車</t>
  </si>
  <si>
    <t>乗   用   車</t>
  </si>
  <si>
    <t>乗   合   車</t>
  </si>
  <si>
    <t>自家用</t>
  </si>
  <si>
    <t>事業用</t>
  </si>
  <si>
    <t>被牽引車</t>
  </si>
  <si>
    <t>貨    物    車</t>
  </si>
  <si>
    <t>業態別</t>
  </si>
  <si>
    <t>車種別</t>
  </si>
  <si>
    <t>用途別</t>
  </si>
  <si>
    <t>市計</t>
  </si>
  <si>
    <t>駐留軍内数</t>
  </si>
  <si>
    <t>三沢市</t>
  </si>
  <si>
    <t>十和田市</t>
  </si>
  <si>
    <t>八戸市</t>
  </si>
  <si>
    <t>むつ市</t>
  </si>
  <si>
    <t>五所川原市</t>
  </si>
  <si>
    <t>黒石市</t>
  </si>
  <si>
    <t>弘前市</t>
  </si>
  <si>
    <t>青森市　</t>
  </si>
  <si>
    <t>市  町  村  別</t>
  </si>
  <si>
    <t xml:space="preserve">   ＜青森県内市町村別自動車保有車両数＞</t>
  </si>
  <si>
    <t>総      合      計</t>
  </si>
  <si>
    <t>二      輪</t>
  </si>
  <si>
    <t>特      種</t>
  </si>
  <si>
    <t>軽 自 動 車</t>
  </si>
  <si>
    <t>小  型  二 輪 車</t>
  </si>
  <si>
    <t>合 計</t>
  </si>
  <si>
    <t>乗   用   車</t>
  </si>
  <si>
    <t>乗    合    車</t>
  </si>
  <si>
    <t>貨    物    車</t>
  </si>
  <si>
    <t>郡計</t>
  </si>
  <si>
    <t>三戸郡</t>
  </si>
  <si>
    <t>下北郡</t>
  </si>
  <si>
    <t>上北郡</t>
  </si>
  <si>
    <t>北津軽郡</t>
  </si>
  <si>
    <t>南津軽郡</t>
  </si>
  <si>
    <t>中津軽郡</t>
  </si>
  <si>
    <t>西津軽郡</t>
  </si>
  <si>
    <t>東津軽郡</t>
  </si>
  <si>
    <t>市  町  村  別</t>
  </si>
  <si>
    <t>総      合      計</t>
  </si>
  <si>
    <t>二      輪</t>
  </si>
  <si>
    <t>特      種</t>
  </si>
  <si>
    <t>軽 自 動 車</t>
  </si>
  <si>
    <t>小  型  二 輪 車</t>
  </si>
  <si>
    <t>合 計</t>
  </si>
  <si>
    <t>乗   用   車</t>
  </si>
  <si>
    <t>青森管轄計</t>
  </si>
  <si>
    <t>郡部計</t>
  </si>
  <si>
    <t>下北郡</t>
  </si>
  <si>
    <t>横浜町　　　野辺地町　　上北郡の内</t>
  </si>
  <si>
    <t>北津軽郡</t>
  </si>
  <si>
    <t>南津軽郡</t>
  </si>
  <si>
    <t>中津軽郡</t>
  </si>
  <si>
    <t>西津軽郡</t>
  </si>
  <si>
    <t>東津軽郡</t>
  </si>
  <si>
    <t>　</t>
  </si>
  <si>
    <t>乗   合   車</t>
  </si>
  <si>
    <t>合 計</t>
  </si>
  <si>
    <t>総合計</t>
  </si>
  <si>
    <t>八戸管轄計</t>
  </si>
  <si>
    <t>三市計</t>
  </si>
  <si>
    <t>郡部計</t>
  </si>
  <si>
    <t>三戸郡</t>
  </si>
  <si>
    <t>横浜町を除く野辺地町　　　　　上北郡</t>
  </si>
  <si>
    <t>総      合      計</t>
  </si>
  <si>
    <t>二      輪</t>
  </si>
  <si>
    <t>特      種</t>
  </si>
  <si>
    <t>軽 自 動 車</t>
  </si>
  <si>
    <t>小  型  二 輪 車</t>
  </si>
  <si>
    <t>乗   用   車</t>
  </si>
  <si>
    <t>蓬田村</t>
  </si>
  <si>
    <t>平内町</t>
  </si>
  <si>
    <t xml:space="preserve">   東　　津　　軽　　郡</t>
  </si>
  <si>
    <t>乗   合   車</t>
  </si>
  <si>
    <t>深浦町</t>
  </si>
  <si>
    <t>鰺ｹ沢町</t>
  </si>
  <si>
    <t xml:space="preserve">   西　　津　　軽　　郡</t>
  </si>
  <si>
    <t>総      合      計</t>
  </si>
  <si>
    <t>二      輪</t>
  </si>
  <si>
    <t>特      種</t>
  </si>
  <si>
    <t>軽 自 動 車</t>
  </si>
  <si>
    <t>小  型  二 輪 車</t>
  </si>
  <si>
    <t>合 計</t>
  </si>
  <si>
    <t>乗   用   車</t>
  </si>
  <si>
    <t>乗   合   車</t>
  </si>
  <si>
    <t>田舎舘村</t>
  </si>
  <si>
    <t>大鰐町</t>
  </si>
  <si>
    <t>藤崎町</t>
  </si>
  <si>
    <t xml:space="preserve">   南　　津　　軽　　郡</t>
  </si>
  <si>
    <t>計</t>
  </si>
  <si>
    <t>佐井村</t>
  </si>
  <si>
    <t>風間浦村</t>
  </si>
  <si>
    <t>東通村</t>
  </si>
  <si>
    <t>大間町</t>
  </si>
  <si>
    <t xml:space="preserve">   下　　北　　郡</t>
  </si>
  <si>
    <t>合 計</t>
  </si>
  <si>
    <t>乗   用   車</t>
  </si>
  <si>
    <t>六ヶ所村</t>
  </si>
  <si>
    <t>東北町</t>
  </si>
  <si>
    <t>七戸町</t>
  </si>
  <si>
    <t>六戸町</t>
  </si>
  <si>
    <t>横浜町</t>
  </si>
  <si>
    <t>野辺地町</t>
  </si>
  <si>
    <t xml:space="preserve">   上　　北　　郡</t>
  </si>
  <si>
    <t>乗   用   車</t>
  </si>
  <si>
    <t>乗   合   車</t>
  </si>
  <si>
    <t>合 計</t>
  </si>
  <si>
    <t>貨    物    車</t>
  </si>
  <si>
    <t>計</t>
  </si>
  <si>
    <t>新郷村</t>
  </si>
  <si>
    <t>階上町</t>
  </si>
  <si>
    <t>南部町</t>
  </si>
  <si>
    <t>田子町</t>
  </si>
  <si>
    <t>五戸町</t>
  </si>
  <si>
    <t>三戸町</t>
  </si>
  <si>
    <t>市  町  村  別</t>
  </si>
  <si>
    <t xml:space="preserve">   三　　戸　　郡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</si>
</sst>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.0"/>
    <numFmt numFmtId="179" formatCode="0_);[Red]\(0\)"/>
    <numFmt numFmtId="180" formatCode="#,##0_ ;[Red]\-#,##0\ "/>
    <numFmt numFmtId="181" formatCode="0.0_);[Red]\(0.0\)"/>
    <numFmt numFmtId="182" formatCode="0.000000"/>
    <numFmt numFmtId="183" formatCode="0.00_ "/>
    <numFmt numFmtId="184" formatCode="0_ "/>
    <numFmt numFmtId="185" formatCode="0.000000_ "/>
    <numFmt numFmtId="186" formatCode="0.00000_ "/>
    <numFmt numFmtId="187" formatCode="0.0000_ "/>
    <numFmt numFmtId="188" formatCode="0.000_ "/>
    <numFmt numFmtId="189" formatCode="#,##0_)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000"/>
    <numFmt numFmtId="196" formatCode="0.000"/>
    <numFmt numFmtId="197" formatCode="&quot;¥&quot;#,##0.0_);[Red]\(&quot;¥&quot;#,##0.0\)"/>
    <numFmt numFmtId="198" formatCode="&quot;¥&quot;#,##0_);[Red]\(&quot;¥&quot;#,##0\)"/>
    <numFmt numFmtId="199" formatCode="0.E+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b/>
      <sz val="12"/>
      <name val="ＭＳ ゴシック"/>
      <family val="3"/>
    </font>
    <font>
      <b/>
      <i/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4"/>
      <name val="ＭＳ Ｐゴシック"/>
      <family val="3"/>
    </font>
    <font>
      <b/>
      <i/>
      <sz val="12"/>
      <name val="ＭＳ Ｐ明朝"/>
      <family val="1"/>
    </font>
    <font>
      <sz val="14"/>
      <name val="HG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i/>
      <sz val="36"/>
      <color indexed="18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499976634979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5" fillId="0" borderId="0" xfId="61" applyFont="1">
      <alignment/>
      <protection/>
    </xf>
    <xf numFmtId="0" fontId="6" fillId="0" borderId="0" xfId="61" applyFont="1">
      <alignment/>
      <protection/>
    </xf>
    <xf numFmtId="0" fontId="7" fillId="0" borderId="0" xfId="61" applyFont="1">
      <alignment/>
      <protection/>
    </xf>
    <xf numFmtId="0" fontId="3" fillId="0" borderId="0" xfId="61" applyFont="1">
      <alignment/>
      <protection/>
    </xf>
    <xf numFmtId="0" fontId="8" fillId="0" borderId="0" xfId="61" applyFont="1">
      <alignment/>
      <protection/>
    </xf>
    <xf numFmtId="0" fontId="10" fillId="0" borderId="10" xfId="61" applyFont="1" applyBorder="1" applyAlignment="1">
      <alignment horizontal="center" vertical="center"/>
      <protection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0" fontId="10" fillId="0" borderId="13" xfId="61" applyFont="1" applyBorder="1" applyAlignment="1">
      <alignment horizontal="center" vertical="center"/>
      <protection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0" fontId="10" fillId="0" borderId="16" xfId="61" applyFont="1" applyBorder="1" applyAlignment="1">
      <alignment horizontal="center" vertical="center"/>
      <protection/>
    </xf>
    <xf numFmtId="38" fontId="0" fillId="0" borderId="17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0" fontId="10" fillId="0" borderId="20" xfId="61" applyFont="1" applyBorder="1" applyAlignment="1">
      <alignment horizontal="center" vertical="center"/>
      <protection/>
    </xf>
    <xf numFmtId="38" fontId="0" fillId="0" borderId="21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2" fillId="0" borderId="0" xfId="61" applyFont="1">
      <alignment/>
      <protection/>
    </xf>
    <xf numFmtId="0" fontId="13" fillId="0" borderId="0" xfId="61" applyFont="1" applyAlignment="1">
      <alignment horizontal="left"/>
      <protection/>
    </xf>
    <xf numFmtId="38" fontId="0" fillId="0" borderId="25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0" fontId="0" fillId="0" borderId="12" xfId="61" applyFont="1" applyBorder="1" applyAlignment="1">
      <alignment vertical="center"/>
      <protection/>
    </xf>
    <xf numFmtId="38" fontId="0" fillId="0" borderId="29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0" fontId="0" fillId="0" borderId="15" xfId="61" applyFont="1" applyBorder="1" applyAlignment="1">
      <alignment vertical="center"/>
      <protection/>
    </xf>
    <xf numFmtId="38" fontId="0" fillId="0" borderId="31" xfId="49" applyFont="1" applyBorder="1" applyAlignment="1">
      <alignment vertical="center"/>
    </xf>
    <xf numFmtId="38" fontId="0" fillId="0" borderId="32" xfId="49" applyFont="1" applyBorder="1" applyAlignment="1">
      <alignment vertical="center"/>
    </xf>
    <xf numFmtId="0" fontId="0" fillId="0" borderId="33" xfId="61" applyFont="1" applyBorder="1" applyAlignment="1">
      <alignment vertical="center"/>
      <protection/>
    </xf>
    <xf numFmtId="38" fontId="0" fillId="0" borderId="34" xfId="49" applyFont="1" applyBorder="1" applyAlignment="1">
      <alignment vertical="center"/>
    </xf>
    <xf numFmtId="0" fontId="0" fillId="0" borderId="19" xfId="61" applyFont="1" applyBorder="1" applyAlignment="1">
      <alignment vertical="center"/>
      <protection/>
    </xf>
    <xf numFmtId="38" fontId="0" fillId="0" borderId="35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0" fontId="0" fillId="0" borderId="0" xfId="61" applyBorder="1">
      <alignment/>
      <protection/>
    </xf>
    <xf numFmtId="38" fontId="0" fillId="0" borderId="38" xfId="49" applyFont="1" applyBorder="1" applyAlignment="1">
      <alignment vertical="center"/>
    </xf>
    <xf numFmtId="0" fontId="14" fillId="0" borderId="0" xfId="61" applyFont="1">
      <alignment/>
      <protection/>
    </xf>
    <xf numFmtId="0" fontId="15" fillId="0" borderId="0" xfId="61" applyFont="1">
      <alignment/>
      <protection/>
    </xf>
    <xf numFmtId="0" fontId="16" fillId="0" borderId="0" xfId="61" applyFont="1">
      <alignment/>
      <protection/>
    </xf>
    <xf numFmtId="0" fontId="17" fillId="0" borderId="0" xfId="61" applyFont="1">
      <alignment/>
      <protection/>
    </xf>
    <xf numFmtId="0" fontId="13" fillId="0" borderId="0" xfId="61" applyFont="1">
      <alignment/>
      <protection/>
    </xf>
    <xf numFmtId="38" fontId="0" fillId="0" borderId="39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0" fontId="4" fillId="0" borderId="0" xfId="61" applyFont="1">
      <alignment/>
      <protection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38" fontId="0" fillId="0" borderId="45" xfId="49" applyFont="1" applyBorder="1" applyAlignment="1">
      <alignment vertical="center"/>
    </xf>
    <xf numFmtId="38" fontId="0" fillId="0" borderId="46" xfId="49" applyFont="1" applyBorder="1" applyAlignment="1">
      <alignment vertical="center"/>
    </xf>
    <xf numFmtId="38" fontId="0" fillId="0" borderId="47" xfId="49" applyFont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49" xfId="49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38" fontId="0" fillId="0" borderId="51" xfId="49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0" borderId="53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0" fillId="0" borderId="55" xfId="49" applyFont="1" applyBorder="1" applyAlignment="1">
      <alignment vertical="center"/>
    </xf>
    <xf numFmtId="38" fontId="0" fillId="0" borderId="56" xfId="49" applyFont="1" applyBorder="1" applyAlignment="1">
      <alignment vertical="center"/>
    </xf>
    <xf numFmtId="38" fontId="0" fillId="24" borderId="57" xfId="49" applyFont="1" applyFill="1" applyBorder="1" applyAlignment="1">
      <alignment vertical="center"/>
    </xf>
    <xf numFmtId="38" fontId="0" fillId="24" borderId="58" xfId="49" applyFont="1" applyFill="1" applyBorder="1" applyAlignment="1">
      <alignment vertical="center"/>
    </xf>
    <xf numFmtId="38" fontId="0" fillId="24" borderId="59" xfId="49" applyFont="1" applyFill="1" applyBorder="1" applyAlignment="1">
      <alignment vertical="center"/>
    </xf>
    <xf numFmtId="38" fontId="0" fillId="24" borderId="60" xfId="49" applyFont="1" applyFill="1" applyBorder="1" applyAlignment="1">
      <alignment vertical="center"/>
    </xf>
    <xf numFmtId="38" fontId="0" fillId="24" borderId="18" xfId="49" applyFont="1" applyFill="1" applyBorder="1" applyAlignment="1">
      <alignment vertical="center"/>
    </xf>
    <xf numFmtId="38" fontId="0" fillId="24" borderId="19" xfId="49" applyFont="1" applyFill="1" applyBorder="1" applyAlignment="1">
      <alignment vertical="center"/>
    </xf>
    <xf numFmtId="38" fontId="0" fillId="24" borderId="61" xfId="49" applyFont="1" applyFill="1" applyBorder="1" applyAlignment="1">
      <alignment vertical="center"/>
    </xf>
    <xf numFmtId="38" fontId="0" fillId="24" borderId="62" xfId="49" applyFont="1" applyFill="1" applyBorder="1" applyAlignment="1">
      <alignment vertical="center"/>
    </xf>
    <xf numFmtId="38" fontId="0" fillId="24" borderId="63" xfId="49" applyFont="1" applyFill="1" applyBorder="1" applyAlignment="1">
      <alignment vertical="center"/>
    </xf>
    <xf numFmtId="38" fontId="0" fillId="24" borderId="35" xfId="49" applyFont="1" applyFill="1" applyBorder="1" applyAlignment="1">
      <alignment vertical="center"/>
    </xf>
    <xf numFmtId="0" fontId="0" fillId="24" borderId="19" xfId="61" applyFont="1" applyFill="1" applyBorder="1" applyAlignment="1">
      <alignment vertical="center"/>
      <protection/>
    </xf>
    <xf numFmtId="38" fontId="0" fillId="24" borderId="54" xfId="49" applyFont="1" applyFill="1" applyBorder="1" applyAlignment="1">
      <alignment vertical="center"/>
    </xf>
    <xf numFmtId="38" fontId="0" fillId="24" borderId="52" xfId="49" applyFont="1" applyFill="1" applyBorder="1" applyAlignment="1">
      <alignment vertical="center"/>
    </xf>
    <xf numFmtId="38" fontId="0" fillId="0" borderId="64" xfId="49" applyFont="1" applyBorder="1" applyAlignment="1">
      <alignment vertical="center"/>
    </xf>
    <xf numFmtId="38" fontId="0" fillId="24" borderId="15" xfId="49" applyFont="1" applyFill="1" applyBorder="1" applyAlignment="1">
      <alignment vertical="center"/>
    </xf>
    <xf numFmtId="38" fontId="0" fillId="24" borderId="24" xfId="49" applyFont="1" applyFill="1" applyBorder="1" applyAlignment="1">
      <alignment vertical="center"/>
    </xf>
    <xf numFmtId="38" fontId="0" fillId="24" borderId="65" xfId="49" applyFont="1" applyFill="1" applyBorder="1" applyAlignment="1">
      <alignment vertical="center"/>
    </xf>
    <xf numFmtId="38" fontId="0" fillId="24" borderId="66" xfId="49" applyFont="1" applyFill="1" applyBorder="1" applyAlignment="1">
      <alignment vertical="center"/>
    </xf>
    <xf numFmtId="0" fontId="0" fillId="0" borderId="27" xfId="61" applyFont="1" applyBorder="1" applyAlignment="1">
      <alignment vertical="center"/>
      <protection/>
    </xf>
    <xf numFmtId="38" fontId="0" fillId="24" borderId="31" xfId="49" applyFont="1" applyFill="1" applyBorder="1" applyAlignment="1">
      <alignment vertical="center"/>
    </xf>
    <xf numFmtId="0" fontId="0" fillId="0" borderId="54" xfId="61" applyFont="1" applyBorder="1" applyAlignment="1">
      <alignment vertical="center"/>
      <protection/>
    </xf>
    <xf numFmtId="38" fontId="0" fillId="24" borderId="38" xfId="49" applyFont="1" applyFill="1" applyBorder="1" applyAlignment="1">
      <alignment vertical="center"/>
    </xf>
    <xf numFmtId="38" fontId="0" fillId="24" borderId="42" xfId="49" applyFont="1" applyFill="1" applyBorder="1" applyAlignment="1">
      <alignment vertical="center"/>
    </xf>
    <xf numFmtId="38" fontId="0" fillId="0" borderId="12" xfId="49" applyFont="1" applyBorder="1" applyAlignment="1">
      <alignment vertical="center"/>
    </xf>
    <xf numFmtId="0" fontId="10" fillId="0" borderId="12" xfId="61" applyFont="1" applyBorder="1" applyAlignment="1">
      <alignment horizontal="center" vertical="center" textRotation="255"/>
      <protection/>
    </xf>
    <xf numFmtId="0" fontId="10" fillId="0" borderId="15" xfId="61" applyFont="1" applyBorder="1" applyAlignment="1">
      <alignment horizontal="center" vertical="center" textRotation="255"/>
      <protection/>
    </xf>
    <xf numFmtId="0" fontId="10" fillId="0" borderId="29" xfId="61" applyFont="1" applyBorder="1" applyAlignment="1">
      <alignment horizontal="center" vertical="center" textRotation="255"/>
      <protection/>
    </xf>
    <xf numFmtId="0" fontId="10" fillId="0" borderId="67" xfId="61" applyFont="1" applyBorder="1" applyAlignment="1">
      <alignment horizontal="center" vertical="center" textRotation="255"/>
      <protection/>
    </xf>
    <xf numFmtId="0" fontId="10" fillId="0" borderId="33" xfId="61" applyFont="1" applyBorder="1" applyAlignment="1">
      <alignment horizontal="center" vertical="center" textRotation="255"/>
      <protection/>
    </xf>
    <xf numFmtId="0" fontId="10" fillId="0" borderId="12" xfId="61" applyFont="1" applyBorder="1" applyAlignment="1">
      <alignment horizontal="center" vertical="distributed" textRotation="255"/>
      <protection/>
    </xf>
    <xf numFmtId="0" fontId="10" fillId="0" borderId="15" xfId="61" applyFont="1" applyBorder="1" applyAlignment="1">
      <alignment horizontal="center" vertical="distributed" textRotation="255"/>
      <protection/>
    </xf>
    <xf numFmtId="0" fontId="10" fillId="0" borderId="33" xfId="61" applyFont="1" applyBorder="1" applyAlignment="1">
      <alignment horizontal="center" vertical="distributed" textRotation="255"/>
      <protection/>
    </xf>
    <xf numFmtId="0" fontId="10" fillId="0" borderId="68" xfId="61" applyFont="1" applyBorder="1" applyAlignment="1">
      <alignment horizontal="center" vertical="distributed"/>
      <protection/>
    </xf>
    <xf numFmtId="0" fontId="10" fillId="0" borderId="12" xfId="61" applyFont="1" applyBorder="1" applyAlignment="1">
      <alignment horizontal="center" vertical="distributed"/>
      <protection/>
    </xf>
    <xf numFmtId="0" fontId="10" fillId="0" borderId="10" xfId="61" applyFont="1" applyBorder="1" applyAlignment="1">
      <alignment horizontal="center" vertical="distributed"/>
      <protection/>
    </xf>
    <xf numFmtId="0" fontId="10" fillId="0" borderId="68" xfId="61" applyFont="1" applyBorder="1" applyAlignment="1">
      <alignment vertical="center" textRotation="255"/>
      <protection/>
    </xf>
    <xf numFmtId="0" fontId="10" fillId="0" borderId="29" xfId="61" applyFont="1" applyBorder="1" applyAlignment="1">
      <alignment vertical="center" textRotation="255"/>
      <protection/>
    </xf>
    <xf numFmtId="0" fontId="10" fillId="0" borderId="67" xfId="61" applyFont="1" applyBorder="1" applyAlignment="1">
      <alignment vertical="center" textRotation="255"/>
      <protection/>
    </xf>
    <xf numFmtId="0" fontId="9" fillId="0" borderId="0" xfId="61" applyFont="1" applyAlignment="1">
      <alignment horizontal="right" vertical="top"/>
      <protection/>
    </xf>
    <xf numFmtId="0" fontId="0" fillId="0" borderId="0" xfId="61" applyAlignment="1">
      <alignment horizontal="right"/>
      <protection/>
    </xf>
    <xf numFmtId="0" fontId="9" fillId="0" borderId="69" xfId="61" applyFont="1" applyBorder="1" applyAlignment="1">
      <alignment horizontal="right"/>
      <protection/>
    </xf>
    <xf numFmtId="0" fontId="0" fillId="0" borderId="69" xfId="61" applyBorder="1" applyAlignment="1">
      <alignment/>
      <protection/>
    </xf>
    <xf numFmtId="0" fontId="10" fillId="24" borderId="61" xfId="61" applyFont="1" applyFill="1" applyBorder="1" applyAlignment="1">
      <alignment horizontal="center" vertical="distributed" textRotation="255"/>
      <protection/>
    </xf>
    <xf numFmtId="0" fontId="10" fillId="24" borderId="58" xfId="61" applyFont="1" applyFill="1" applyBorder="1" applyAlignment="1">
      <alignment horizontal="center" vertical="distributed" textRotation="255"/>
      <protection/>
    </xf>
    <xf numFmtId="0" fontId="10" fillId="24" borderId="66" xfId="61" applyFont="1" applyFill="1" applyBorder="1" applyAlignment="1">
      <alignment horizontal="center" vertical="distributed" textRotation="255"/>
      <protection/>
    </xf>
    <xf numFmtId="0" fontId="10" fillId="0" borderId="27" xfId="61" applyFont="1" applyBorder="1" applyAlignment="1">
      <alignment horizontal="center" vertical="distributed" textRotation="255"/>
      <protection/>
    </xf>
    <xf numFmtId="0" fontId="0" fillId="0" borderId="31" xfId="61" applyBorder="1" applyAlignment="1">
      <alignment horizontal="center" vertical="distributed" textRotation="255"/>
      <protection/>
    </xf>
    <xf numFmtId="0" fontId="0" fillId="0" borderId="54" xfId="61" applyBorder="1" applyAlignment="1">
      <alignment horizontal="center" vertical="distributed" textRotation="255"/>
      <protection/>
    </xf>
    <xf numFmtId="0" fontId="10" fillId="0" borderId="13" xfId="61" applyFont="1" applyBorder="1" applyAlignment="1">
      <alignment horizontal="center" vertical="center" textRotation="255"/>
      <protection/>
    </xf>
    <xf numFmtId="0" fontId="10" fillId="0" borderId="16" xfId="61" applyFont="1" applyBorder="1" applyAlignment="1">
      <alignment horizontal="center" vertical="center" textRotation="255"/>
      <protection/>
    </xf>
    <xf numFmtId="0" fontId="10" fillId="0" borderId="11" xfId="61" applyFont="1" applyBorder="1" applyAlignment="1">
      <alignment horizontal="center" vertical="distributed" textRotation="255"/>
      <protection/>
    </xf>
    <xf numFmtId="0" fontId="10" fillId="0" borderId="14" xfId="61" applyFont="1" applyBorder="1" applyAlignment="1">
      <alignment horizontal="center" vertical="distributed" textRotation="255"/>
      <protection/>
    </xf>
    <xf numFmtId="0" fontId="10" fillId="0" borderId="17" xfId="61" applyFont="1" applyBorder="1" applyAlignment="1">
      <alignment horizontal="center" vertical="distributed" textRotation="255"/>
      <protection/>
    </xf>
    <xf numFmtId="0" fontId="10" fillId="0" borderId="68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29" xfId="61" applyFont="1" applyBorder="1" applyAlignment="1">
      <alignment horizontal="center" vertical="center"/>
      <protection/>
    </xf>
    <xf numFmtId="0" fontId="10" fillId="0" borderId="15" xfId="61" applyFont="1" applyBorder="1" applyAlignment="1">
      <alignment horizontal="center" vertical="center"/>
      <protection/>
    </xf>
    <xf numFmtId="0" fontId="10" fillId="0" borderId="67" xfId="61" applyFont="1" applyBorder="1" applyAlignment="1">
      <alignment horizontal="center" vertical="center"/>
      <protection/>
    </xf>
    <xf numFmtId="0" fontId="10" fillId="0" borderId="33" xfId="61" applyFont="1" applyBorder="1" applyAlignment="1">
      <alignment horizontal="center" vertical="center"/>
      <protection/>
    </xf>
    <xf numFmtId="0" fontId="10" fillId="0" borderId="22" xfId="61" applyFont="1" applyBorder="1" applyAlignment="1">
      <alignment horizontal="center" vertical="center"/>
      <protection/>
    </xf>
    <xf numFmtId="0" fontId="18" fillId="0" borderId="0" xfId="61" applyFont="1" applyAlignment="1" quotePrefix="1">
      <alignment horizontal="center" vertical="center"/>
      <protection/>
    </xf>
    <xf numFmtId="0" fontId="18" fillId="0" borderId="0" xfId="61" applyFont="1" applyAlignment="1">
      <alignment horizontal="center" vertical="center"/>
      <protection/>
    </xf>
    <xf numFmtId="0" fontId="10" fillId="0" borderId="15" xfId="61" applyFont="1" applyBorder="1" applyAlignment="1">
      <alignment horizontal="center" vertical="distributed"/>
      <protection/>
    </xf>
    <xf numFmtId="0" fontId="10" fillId="0" borderId="13" xfId="61" applyFont="1" applyBorder="1" applyAlignment="1">
      <alignment horizontal="center" vertical="distributed"/>
      <protection/>
    </xf>
    <xf numFmtId="0" fontId="10" fillId="0" borderId="24" xfId="61" applyFont="1" applyBorder="1" applyAlignment="1">
      <alignment horizontal="center" vertical="distributed"/>
      <protection/>
    </xf>
    <xf numFmtId="0" fontId="10" fillId="0" borderId="37" xfId="61" applyFont="1" applyBorder="1" applyAlignment="1">
      <alignment horizontal="center" vertical="distributed"/>
      <protection/>
    </xf>
    <xf numFmtId="0" fontId="10" fillId="0" borderId="63" xfId="61" applyFont="1" applyBorder="1" applyAlignment="1">
      <alignment horizontal="center" vertical="distributed"/>
      <protection/>
    </xf>
    <xf numFmtId="0" fontId="10" fillId="0" borderId="19" xfId="61" applyFont="1" applyBorder="1" applyAlignment="1">
      <alignment horizontal="center" vertical="distributed"/>
      <protection/>
    </xf>
    <xf numFmtId="0" fontId="10" fillId="0" borderId="38" xfId="61" applyFont="1" applyBorder="1" applyAlignment="1">
      <alignment horizontal="center" vertical="distributed"/>
      <protection/>
    </xf>
    <xf numFmtId="0" fontId="10" fillId="0" borderId="70" xfId="61" applyFont="1" applyBorder="1" applyAlignment="1">
      <alignment horizontal="center" vertical="center" textRotation="255"/>
      <protection/>
    </xf>
    <xf numFmtId="0" fontId="10" fillId="0" borderId="71" xfId="61" applyFont="1" applyBorder="1" applyAlignment="1">
      <alignment horizontal="center" vertical="center" textRotation="255"/>
      <protection/>
    </xf>
    <xf numFmtId="0" fontId="10" fillId="0" borderId="63" xfId="61" applyFont="1" applyBorder="1" applyAlignment="1">
      <alignment horizontal="center" vertical="center"/>
      <protection/>
    </xf>
    <xf numFmtId="0" fontId="10" fillId="0" borderId="19" xfId="61" applyFont="1" applyBorder="1" applyAlignment="1">
      <alignment horizontal="center" vertical="center"/>
      <protection/>
    </xf>
    <xf numFmtId="0" fontId="10" fillId="0" borderId="38" xfId="61" applyFont="1" applyBorder="1" applyAlignment="1">
      <alignment horizontal="center" vertical="center"/>
      <protection/>
    </xf>
    <xf numFmtId="0" fontId="10" fillId="24" borderId="63" xfId="61" applyFont="1" applyFill="1" applyBorder="1" applyAlignment="1">
      <alignment horizontal="center" vertical="center"/>
      <protection/>
    </xf>
    <xf numFmtId="0" fontId="10" fillId="24" borderId="19" xfId="61" applyFont="1" applyFill="1" applyBorder="1" applyAlignment="1">
      <alignment horizontal="center" vertical="center"/>
      <protection/>
    </xf>
    <xf numFmtId="0" fontId="10" fillId="24" borderId="38" xfId="61" applyFont="1" applyFill="1" applyBorder="1" applyAlignment="1">
      <alignment horizontal="center" vertical="center"/>
      <protection/>
    </xf>
    <xf numFmtId="0" fontId="10" fillId="0" borderId="33" xfId="61" applyFont="1" applyBorder="1" applyAlignment="1">
      <alignment horizontal="center" vertical="distributed"/>
      <protection/>
    </xf>
    <xf numFmtId="0" fontId="10" fillId="0" borderId="16" xfId="61" applyFont="1" applyBorder="1" applyAlignment="1">
      <alignment horizontal="center" vertical="distributed"/>
      <protection/>
    </xf>
    <xf numFmtId="0" fontId="10" fillId="0" borderId="68" xfId="61" applyFont="1" applyBorder="1" applyAlignment="1">
      <alignment horizontal="center" vertical="center" textRotation="255"/>
      <protection/>
    </xf>
    <xf numFmtId="0" fontId="0" fillId="0" borderId="31" xfId="61" applyBorder="1">
      <alignment/>
      <protection/>
    </xf>
    <xf numFmtId="0" fontId="0" fillId="0" borderId="54" xfId="61" applyBorder="1">
      <alignment/>
      <protection/>
    </xf>
    <xf numFmtId="0" fontId="10" fillId="0" borderId="31" xfId="61" applyFont="1" applyBorder="1" applyAlignment="1">
      <alignment horizontal="center" vertical="distributed" textRotation="255"/>
      <protection/>
    </xf>
    <xf numFmtId="0" fontId="10" fillId="0" borderId="54" xfId="61" applyFont="1" applyBorder="1" applyAlignment="1">
      <alignment horizontal="center" vertical="distributed" textRotation="255"/>
      <protection/>
    </xf>
    <xf numFmtId="0" fontId="10" fillId="0" borderId="26" xfId="61" applyFont="1" applyBorder="1" applyAlignment="1">
      <alignment horizontal="center" vertical="distributed" textRotation="255"/>
      <protection/>
    </xf>
    <xf numFmtId="0" fontId="0" fillId="0" borderId="64" xfId="61" applyBorder="1" applyAlignment="1">
      <alignment horizontal="center" vertical="distributed"/>
      <protection/>
    </xf>
    <xf numFmtId="0" fontId="0" fillId="0" borderId="72" xfId="61" applyBorder="1" applyAlignment="1">
      <alignment horizontal="center" vertical="distributed"/>
      <protection/>
    </xf>
    <xf numFmtId="0" fontId="10" fillId="0" borderId="27" xfId="61" applyFont="1" applyBorder="1" applyAlignment="1">
      <alignment vertical="distributed" textRotation="255"/>
      <protection/>
    </xf>
    <xf numFmtId="0" fontId="0" fillId="0" borderId="31" xfId="61" applyBorder="1" applyAlignment="1">
      <alignment vertical="distributed"/>
      <protection/>
    </xf>
    <xf numFmtId="0" fontId="10" fillId="24" borderId="57" xfId="61" applyFont="1" applyFill="1" applyBorder="1" applyAlignment="1">
      <alignment horizontal="center" vertical="distributed" textRotation="255"/>
      <protection/>
    </xf>
    <xf numFmtId="0" fontId="0" fillId="24" borderId="59" xfId="61" applyFill="1" applyBorder="1">
      <alignment/>
      <protection/>
    </xf>
    <xf numFmtId="0" fontId="0" fillId="24" borderId="73" xfId="61" applyFill="1" applyBorder="1">
      <alignment/>
      <protection/>
    </xf>
    <xf numFmtId="0" fontId="10" fillId="0" borderId="28" xfId="61" applyFont="1" applyBorder="1" applyAlignment="1">
      <alignment horizontal="center" vertical="distributed" textRotation="255"/>
      <protection/>
    </xf>
    <xf numFmtId="0" fontId="0" fillId="0" borderId="56" xfId="61" applyBorder="1">
      <alignment/>
      <protection/>
    </xf>
    <xf numFmtId="0" fontId="0" fillId="0" borderId="74" xfId="61" applyBorder="1">
      <alignment/>
      <protection/>
    </xf>
    <xf numFmtId="0" fontId="10" fillId="0" borderId="75" xfId="61" applyFont="1" applyBorder="1" applyAlignment="1">
      <alignment horizontal="center" vertical="distributed" textRotation="255"/>
      <protection/>
    </xf>
    <xf numFmtId="0" fontId="10" fillId="0" borderId="76" xfId="61" applyFont="1" applyBorder="1" applyAlignment="1">
      <alignment horizontal="center" vertical="distributed" textRotation="255"/>
      <protection/>
    </xf>
    <xf numFmtId="0" fontId="10" fillId="0" borderId="77" xfId="61" applyFont="1" applyBorder="1" applyAlignment="1">
      <alignment horizontal="center" vertical="distributed" textRotation="255"/>
      <protection/>
    </xf>
    <xf numFmtId="0" fontId="0" fillId="0" borderId="64" xfId="61" applyBorder="1">
      <alignment/>
      <protection/>
    </xf>
    <xf numFmtId="0" fontId="0" fillId="0" borderId="72" xfId="61" applyBorder="1">
      <alignment/>
      <protection/>
    </xf>
    <xf numFmtId="0" fontId="10" fillId="0" borderId="25" xfId="61" applyFont="1" applyBorder="1" applyAlignment="1">
      <alignment horizontal="center" vertical="distributed" textRotation="255"/>
      <protection/>
    </xf>
    <xf numFmtId="0" fontId="0" fillId="0" borderId="55" xfId="61" applyBorder="1" applyAlignment="1">
      <alignment horizontal="center" vertical="distributed"/>
      <protection/>
    </xf>
    <xf numFmtId="0" fontId="0" fillId="0" borderId="78" xfId="61" applyBorder="1" applyAlignment="1">
      <alignment horizontal="center" vertical="distributed"/>
      <protection/>
    </xf>
    <xf numFmtId="0" fontId="10" fillId="24" borderId="27" xfId="61" applyFont="1" applyFill="1" applyBorder="1" applyAlignment="1">
      <alignment horizontal="center" vertical="distributed" textRotation="255"/>
      <protection/>
    </xf>
    <xf numFmtId="0" fontId="0" fillId="24" borderId="31" xfId="61" applyFill="1" applyBorder="1">
      <alignment/>
      <protection/>
    </xf>
    <xf numFmtId="0" fontId="0" fillId="24" borderId="54" xfId="61" applyFill="1" applyBorder="1">
      <alignment/>
      <protection/>
    </xf>
    <xf numFmtId="0" fontId="0" fillId="0" borderId="54" xfId="61" applyBorder="1" applyAlignment="1">
      <alignment vertical="distributed"/>
      <protection/>
    </xf>
    <xf numFmtId="0" fontId="0" fillId="0" borderId="31" xfId="61" applyBorder="1" applyAlignment="1">
      <alignment/>
      <protection/>
    </xf>
    <xf numFmtId="0" fontId="0" fillId="0" borderId="54" xfId="61" applyBorder="1" applyAlignment="1">
      <alignment/>
      <protection/>
    </xf>
    <xf numFmtId="0" fontId="10" fillId="0" borderId="79" xfId="61" applyFont="1" applyBorder="1" applyAlignment="1">
      <alignment horizontal="center" vertical="center"/>
      <protection/>
    </xf>
    <xf numFmtId="0" fontId="10" fillId="0" borderId="26" xfId="61" applyFont="1" applyBorder="1" applyAlignment="1">
      <alignment horizontal="center" vertical="center"/>
      <protection/>
    </xf>
    <xf numFmtId="0" fontId="10" fillId="0" borderId="80" xfId="61" applyFont="1" applyBorder="1" applyAlignment="1">
      <alignment horizontal="center" vertical="center"/>
      <protection/>
    </xf>
    <xf numFmtId="0" fontId="10" fillId="0" borderId="64" xfId="61" applyFont="1" applyBorder="1" applyAlignment="1">
      <alignment horizontal="center" vertical="center"/>
      <protection/>
    </xf>
    <xf numFmtId="0" fontId="10" fillId="0" borderId="81" xfId="61" applyFont="1" applyBorder="1" applyAlignment="1">
      <alignment horizontal="center" vertical="center"/>
      <protection/>
    </xf>
    <xf numFmtId="0" fontId="10" fillId="0" borderId="72" xfId="61" applyFont="1" applyBorder="1" applyAlignment="1">
      <alignment horizontal="center" vertical="center"/>
      <protection/>
    </xf>
    <xf numFmtId="0" fontId="0" fillId="0" borderId="76" xfId="61" applyBorder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 ～ 市町村 管轄 郡別☆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1</xdr:col>
      <xdr:colOff>161925</xdr:colOff>
      <xdr:row>2</xdr:row>
      <xdr:rowOff>85725</xdr:rowOff>
    </xdr:to>
    <xdr:pic>
      <xdr:nvPicPr>
        <xdr:cNvPr id="1" name="Picture 3" descr="BD10263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0</xdr:row>
      <xdr:rowOff>180975</xdr:rowOff>
    </xdr:from>
    <xdr:to>
      <xdr:col>5</xdr:col>
      <xdr:colOff>390525</xdr:colOff>
      <xdr:row>2</xdr:row>
      <xdr:rowOff>114300</xdr:rowOff>
    </xdr:to>
    <xdr:sp>
      <xdr:nvSpPr>
        <xdr:cNvPr id="2" name="WordArt 3"/>
        <xdr:cNvSpPr>
          <a:spLocks/>
        </xdr:cNvSpPr>
      </xdr:nvSpPr>
      <xdr:spPr>
        <a:xfrm>
          <a:off x="685800" y="180975"/>
          <a:ext cx="2676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1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青森県の保有車両数状況</a:t>
          </a:r>
          <a:r>
            <a:rPr lang="en-US" cap="none" sz="3600" b="0" i="1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(Ⅲ)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60"/>
  <sheetViews>
    <sheetView tabSelected="1" zoomScalePageLayoutView="0" workbookViewId="0" topLeftCell="A1">
      <selection activeCell="A59" sqref="A59:O60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8.75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spans="3:7" ht="15" customHeight="1">
      <c r="C3" s="47"/>
      <c r="D3" s="47"/>
      <c r="E3" s="47"/>
      <c r="F3" s="47"/>
      <c r="G3" s="47"/>
    </row>
    <row r="4" spans="2:7" ht="15" customHeight="1">
      <c r="B4" s="2"/>
      <c r="C4" s="2"/>
      <c r="D4" s="2"/>
      <c r="E4" s="2"/>
      <c r="F4" s="2"/>
      <c r="G4" s="3"/>
    </row>
    <row r="5" spans="1:15" ht="15" customHeight="1">
      <c r="A5" s="4" t="s">
        <v>78</v>
      </c>
      <c r="B5" s="5"/>
      <c r="C5" s="6"/>
      <c r="D5" s="6"/>
      <c r="E5" s="6"/>
      <c r="M5" s="111" t="s">
        <v>3</v>
      </c>
      <c r="N5" s="112"/>
      <c r="O5" s="112"/>
    </row>
    <row r="6" spans="13:15" ht="15" customHeight="1" thickBot="1">
      <c r="M6" s="113" t="s">
        <v>39</v>
      </c>
      <c r="N6" s="114"/>
      <c r="O6" s="114"/>
    </row>
    <row r="7" spans="1:15" ht="48" customHeight="1">
      <c r="A7" s="105" t="s">
        <v>77</v>
      </c>
      <c r="B7" s="106"/>
      <c r="C7" s="107"/>
      <c r="D7" s="123" t="s">
        <v>76</v>
      </c>
      <c r="E7" s="102" t="s">
        <v>75</v>
      </c>
      <c r="F7" s="102" t="s">
        <v>74</v>
      </c>
      <c r="G7" s="102" t="s">
        <v>73</v>
      </c>
      <c r="H7" s="102" t="s">
        <v>72</v>
      </c>
      <c r="I7" s="118" t="s">
        <v>1</v>
      </c>
      <c r="J7" s="118" t="s">
        <v>5</v>
      </c>
      <c r="K7" s="102" t="s">
        <v>71</v>
      </c>
      <c r="L7" s="102" t="s">
        <v>70</v>
      </c>
      <c r="M7" s="102" t="s">
        <v>69</v>
      </c>
      <c r="N7" s="102" t="s">
        <v>68</v>
      </c>
      <c r="O7" s="115" t="s">
        <v>67</v>
      </c>
    </row>
    <row r="8" spans="1:15" ht="13.5" customHeight="1">
      <c r="A8" s="99" t="s">
        <v>66</v>
      </c>
      <c r="B8" s="98" t="s">
        <v>65</v>
      </c>
      <c r="C8" s="121" t="s">
        <v>64</v>
      </c>
      <c r="D8" s="124"/>
      <c r="E8" s="103"/>
      <c r="F8" s="103"/>
      <c r="G8" s="103"/>
      <c r="H8" s="103"/>
      <c r="I8" s="119"/>
      <c r="J8" s="119"/>
      <c r="K8" s="103"/>
      <c r="L8" s="103"/>
      <c r="M8" s="103"/>
      <c r="N8" s="103"/>
      <c r="O8" s="116"/>
    </row>
    <row r="9" spans="1:15" ht="13.5">
      <c r="A9" s="99"/>
      <c r="B9" s="98"/>
      <c r="C9" s="121"/>
      <c r="D9" s="124"/>
      <c r="E9" s="103"/>
      <c r="F9" s="103"/>
      <c r="G9" s="103"/>
      <c r="H9" s="103"/>
      <c r="I9" s="119"/>
      <c r="J9" s="119"/>
      <c r="K9" s="103"/>
      <c r="L9" s="103"/>
      <c r="M9" s="103"/>
      <c r="N9" s="103"/>
      <c r="O9" s="116"/>
    </row>
    <row r="10" spans="1:15" ht="18.75" customHeight="1" thickBot="1">
      <c r="A10" s="100"/>
      <c r="B10" s="101"/>
      <c r="C10" s="122"/>
      <c r="D10" s="125"/>
      <c r="E10" s="104"/>
      <c r="F10" s="104"/>
      <c r="G10" s="104"/>
      <c r="H10" s="104"/>
      <c r="I10" s="120"/>
      <c r="J10" s="120"/>
      <c r="K10" s="104"/>
      <c r="L10" s="104"/>
      <c r="M10" s="104"/>
      <c r="N10" s="104"/>
      <c r="O10" s="117"/>
    </row>
    <row r="11" spans="1:15" ht="21" customHeight="1">
      <c r="A11" s="108" t="s">
        <v>63</v>
      </c>
      <c r="B11" s="97" t="s">
        <v>57</v>
      </c>
      <c r="C11" s="7" t="s">
        <v>52</v>
      </c>
      <c r="D11" s="8">
        <v>4331</v>
      </c>
      <c r="E11" s="9">
        <v>2636</v>
      </c>
      <c r="F11" s="9">
        <v>532</v>
      </c>
      <c r="G11" s="9">
        <v>1151</v>
      </c>
      <c r="H11" s="9">
        <v>1056</v>
      </c>
      <c r="I11" s="9">
        <v>939</v>
      </c>
      <c r="J11" s="9">
        <v>578</v>
      </c>
      <c r="K11" s="9">
        <v>3685</v>
      </c>
      <c r="L11" s="9">
        <v>1748</v>
      </c>
      <c r="M11" s="9">
        <v>694</v>
      </c>
      <c r="N11" s="9">
        <v>3</v>
      </c>
      <c r="O11" s="73">
        <f aca="true" t="shared" si="0" ref="O11:O56">D11+E11+F11+G11+H11+I11+J11+K11+L11+M11</f>
        <v>17350</v>
      </c>
    </row>
    <row r="12" spans="1:15" ht="21" customHeight="1">
      <c r="A12" s="109"/>
      <c r="B12" s="98"/>
      <c r="C12" s="10" t="s">
        <v>51</v>
      </c>
      <c r="D12" s="11">
        <v>2037</v>
      </c>
      <c r="E12" s="12">
        <v>1046</v>
      </c>
      <c r="F12" s="12">
        <v>211</v>
      </c>
      <c r="G12" s="12">
        <v>235</v>
      </c>
      <c r="H12" s="12">
        <v>218</v>
      </c>
      <c r="I12" s="12">
        <v>184</v>
      </c>
      <c r="J12" s="12">
        <v>127</v>
      </c>
      <c r="K12" s="12">
        <v>2130</v>
      </c>
      <c r="L12" s="12">
        <v>351</v>
      </c>
      <c r="M12" s="12">
        <v>83</v>
      </c>
      <c r="N12" s="12"/>
      <c r="O12" s="74">
        <f t="shared" si="0"/>
        <v>6622</v>
      </c>
    </row>
    <row r="13" spans="1:15" ht="21" customHeight="1">
      <c r="A13" s="109"/>
      <c r="B13" s="98"/>
      <c r="C13" s="10" t="s">
        <v>43</v>
      </c>
      <c r="D13" s="11">
        <f aca="true" t="shared" si="1" ref="D13:N13">SUM(D11:D12)</f>
        <v>6368</v>
      </c>
      <c r="E13" s="11">
        <f t="shared" si="1"/>
        <v>3682</v>
      </c>
      <c r="F13" s="11">
        <f t="shared" si="1"/>
        <v>743</v>
      </c>
      <c r="G13" s="11">
        <f t="shared" si="1"/>
        <v>1386</v>
      </c>
      <c r="H13" s="11">
        <f t="shared" si="1"/>
        <v>1274</v>
      </c>
      <c r="I13" s="11">
        <f t="shared" si="1"/>
        <v>1123</v>
      </c>
      <c r="J13" s="11">
        <f t="shared" si="1"/>
        <v>705</v>
      </c>
      <c r="K13" s="11">
        <f t="shared" si="1"/>
        <v>5815</v>
      </c>
      <c r="L13" s="11">
        <f t="shared" si="1"/>
        <v>2099</v>
      </c>
      <c r="M13" s="11">
        <f t="shared" si="1"/>
        <v>777</v>
      </c>
      <c r="N13" s="11">
        <f t="shared" si="1"/>
        <v>3</v>
      </c>
      <c r="O13" s="74">
        <f t="shared" si="0"/>
        <v>23972</v>
      </c>
    </row>
    <row r="14" spans="1:15" ht="21" customHeight="1">
      <c r="A14" s="109"/>
      <c r="B14" s="98" t="s">
        <v>56</v>
      </c>
      <c r="C14" s="10" t="s">
        <v>52</v>
      </c>
      <c r="D14" s="11">
        <v>8646</v>
      </c>
      <c r="E14" s="12">
        <v>6448</v>
      </c>
      <c r="F14" s="12">
        <v>1260</v>
      </c>
      <c r="G14" s="12">
        <v>2029</v>
      </c>
      <c r="H14" s="12">
        <v>1553</v>
      </c>
      <c r="I14" s="12">
        <v>1794</v>
      </c>
      <c r="J14" s="12">
        <v>1230</v>
      </c>
      <c r="K14" s="12">
        <v>8203</v>
      </c>
      <c r="L14" s="12">
        <v>3109</v>
      </c>
      <c r="M14" s="12">
        <v>1115</v>
      </c>
      <c r="N14" s="12">
        <v>8</v>
      </c>
      <c r="O14" s="74">
        <f t="shared" si="0"/>
        <v>35387</v>
      </c>
    </row>
    <row r="15" spans="1:15" ht="21" customHeight="1">
      <c r="A15" s="109"/>
      <c r="B15" s="98"/>
      <c r="C15" s="10" t="s">
        <v>51</v>
      </c>
      <c r="D15" s="11">
        <v>154</v>
      </c>
      <c r="E15" s="12">
        <v>123</v>
      </c>
      <c r="F15" s="12">
        <v>8</v>
      </c>
      <c r="G15" s="12">
        <v>8</v>
      </c>
      <c r="H15" s="12">
        <v>26</v>
      </c>
      <c r="I15" s="12">
        <v>13</v>
      </c>
      <c r="J15" s="12">
        <v>11</v>
      </c>
      <c r="K15" s="12">
        <v>123</v>
      </c>
      <c r="L15" s="12">
        <v>21</v>
      </c>
      <c r="M15" s="12">
        <v>9</v>
      </c>
      <c r="N15" s="12"/>
      <c r="O15" s="74">
        <f t="shared" si="0"/>
        <v>496</v>
      </c>
    </row>
    <row r="16" spans="1:15" ht="21" customHeight="1">
      <c r="A16" s="109"/>
      <c r="B16" s="98"/>
      <c r="C16" s="10" t="s">
        <v>43</v>
      </c>
      <c r="D16" s="11">
        <f aca="true" t="shared" si="2" ref="D16:N16">SUM(D14:D15)</f>
        <v>8800</v>
      </c>
      <c r="E16" s="11">
        <f t="shared" si="2"/>
        <v>6571</v>
      </c>
      <c r="F16" s="11">
        <f t="shared" si="2"/>
        <v>1268</v>
      </c>
      <c r="G16" s="11">
        <f t="shared" si="2"/>
        <v>2037</v>
      </c>
      <c r="H16" s="11">
        <f t="shared" si="2"/>
        <v>1579</v>
      </c>
      <c r="I16" s="11">
        <f t="shared" si="2"/>
        <v>1807</v>
      </c>
      <c r="J16" s="11">
        <f t="shared" si="2"/>
        <v>1241</v>
      </c>
      <c r="K16" s="11">
        <f t="shared" si="2"/>
        <v>8326</v>
      </c>
      <c r="L16" s="11">
        <f t="shared" si="2"/>
        <v>3130</v>
      </c>
      <c r="M16" s="11">
        <f t="shared" si="2"/>
        <v>1124</v>
      </c>
      <c r="N16" s="11">
        <f t="shared" si="2"/>
        <v>8</v>
      </c>
      <c r="O16" s="74">
        <f t="shared" si="0"/>
        <v>35883</v>
      </c>
    </row>
    <row r="17" spans="1:15" ht="21" customHeight="1">
      <c r="A17" s="109"/>
      <c r="B17" s="98" t="s">
        <v>62</v>
      </c>
      <c r="C17" s="10" t="s">
        <v>52</v>
      </c>
      <c r="D17" s="11">
        <v>25</v>
      </c>
      <c r="E17" s="12">
        <v>60</v>
      </c>
      <c r="F17" s="12">
        <v>2</v>
      </c>
      <c r="G17" s="12">
        <v>5</v>
      </c>
      <c r="H17" s="12">
        <v>9</v>
      </c>
      <c r="I17" s="12">
        <v>1</v>
      </c>
      <c r="J17" s="12">
        <v>3</v>
      </c>
      <c r="K17" s="12">
        <v>20</v>
      </c>
      <c r="L17" s="12">
        <v>16</v>
      </c>
      <c r="M17" s="12">
        <v>3</v>
      </c>
      <c r="N17" s="12"/>
      <c r="O17" s="74">
        <f t="shared" si="0"/>
        <v>144</v>
      </c>
    </row>
    <row r="18" spans="1:15" ht="21" customHeight="1">
      <c r="A18" s="109"/>
      <c r="B18" s="98"/>
      <c r="C18" s="10" t="s">
        <v>61</v>
      </c>
      <c r="D18" s="11">
        <v>127</v>
      </c>
      <c r="E18" s="12">
        <v>59</v>
      </c>
      <c r="F18" s="12">
        <v>15</v>
      </c>
      <c r="G18" s="12">
        <v>10</v>
      </c>
      <c r="H18" s="12">
        <v>4</v>
      </c>
      <c r="I18" s="12">
        <v>9</v>
      </c>
      <c r="J18" s="12">
        <v>1</v>
      </c>
      <c r="K18" s="12">
        <v>365</v>
      </c>
      <c r="L18" s="12">
        <v>42</v>
      </c>
      <c r="M18" s="12"/>
      <c r="N18" s="12"/>
      <c r="O18" s="74">
        <f t="shared" si="0"/>
        <v>632</v>
      </c>
    </row>
    <row r="19" spans="1:15" ht="21" customHeight="1">
      <c r="A19" s="109"/>
      <c r="B19" s="98"/>
      <c r="C19" s="10" t="s">
        <v>43</v>
      </c>
      <c r="D19" s="11">
        <f aca="true" t="shared" si="3" ref="D19:N19">SUM(D17:D18)</f>
        <v>152</v>
      </c>
      <c r="E19" s="11">
        <f t="shared" si="3"/>
        <v>119</v>
      </c>
      <c r="F19" s="11">
        <f t="shared" si="3"/>
        <v>17</v>
      </c>
      <c r="G19" s="11">
        <f t="shared" si="3"/>
        <v>15</v>
      </c>
      <c r="H19" s="11">
        <f t="shared" si="3"/>
        <v>13</v>
      </c>
      <c r="I19" s="11">
        <f t="shared" si="3"/>
        <v>10</v>
      </c>
      <c r="J19" s="11">
        <f t="shared" si="3"/>
        <v>4</v>
      </c>
      <c r="K19" s="11">
        <f t="shared" si="3"/>
        <v>385</v>
      </c>
      <c r="L19" s="11">
        <f t="shared" si="3"/>
        <v>58</v>
      </c>
      <c r="M19" s="11">
        <f t="shared" si="3"/>
        <v>3</v>
      </c>
      <c r="N19" s="11">
        <f t="shared" si="3"/>
        <v>0</v>
      </c>
      <c r="O19" s="74">
        <f t="shared" si="0"/>
        <v>776</v>
      </c>
    </row>
    <row r="20" spans="1:15" ht="21" customHeight="1">
      <c r="A20" s="109"/>
      <c r="B20" s="98" t="s">
        <v>55</v>
      </c>
      <c r="C20" s="10" t="s">
        <v>60</v>
      </c>
      <c r="D20" s="11">
        <f aca="true" t="shared" si="4" ref="D20:N20">SUM(D11+D14+D17)</f>
        <v>13002</v>
      </c>
      <c r="E20" s="11">
        <f t="shared" si="4"/>
        <v>9144</v>
      </c>
      <c r="F20" s="11">
        <f t="shared" si="4"/>
        <v>1794</v>
      </c>
      <c r="G20" s="11">
        <f t="shared" si="4"/>
        <v>3185</v>
      </c>
      <c r="H20" s="11">
        <f t="shared" si="4"/>
        <v>2618</v>
      </c>
      <c r="I20" s="11">
        <f t="shared" si="4"/>
        <v>2734</v>
      </c>
      <c r="J20" s="11">
        <f t="shared" si="4"/>
        <v>1811</v>
      </c>
      <c r="K20" s="11">
        <f t="shared" si="4"/>
        <v>11908</v>
      </c>
      <c r="L20" s="11">
        <f t="shared" si="4"/>
        <v>4873</v>
      </c>
      <c r="M20" s="11">
        <f t="shared" si="4"/>
        <v>1812</v>
      </c>
      <c r="N20" s="11">
        <f t="shared" si="4"/>
        <v>11</v>
      </c>
      <c r="O20" s="74">
        <f t="shared" si="0"/>
        <v>52881</v>
      </c>
    </row>
    <row r="21" spans="1:15" ht="21" customHeight="1">
      <c r="A21" s="109"/>
      <c r="B21" s="98"/>
      <c r="C21" s="10" t="s">
        <v>51</v>
      </c>
      <c r="D21" s="11">
        <f aca="true" t="shared" si="5" ref="D21:N21">SUM(D12+D15+D18)</f>
        <v>2318</v>
      </c>
      <c r="E21" s="11">
        <f t="shared" si="5"/>
        <v>1228</v>
      </c>
      <c r="F21" s="11">
        <f t="shared" si="5"/>
        <v>234</v>
      </c>
      <c r="G21" s="11">
        <f t="shared" si="5"/>
        <v>253</v>
      </c>
      <c r="H21" s="11">
        <f t="shared" si="5"/>
        <v>248</v>
      </c>
      <c r="I21" s="11">
        <f t="shared" si="5"/>
        <v>206</v>
      </c>
      <c r="J21" s="11">
        <f t="shared" si="5"/>
        <v>139</v>
      </c>
      <c r="K21" s="11">
        <f t="shared" si="5"/>
        <v>2618</v>
      </c>
      <c r="L21" s="11">
        <f t="shared" si="5"/>
        <v>414</v>
      </c>
      <c r="M21" s="11">
        <f t="shared" si="5"/>
        <v>92</v>
      </c>
      <c r="N21" s="11">
        <f t="shared" si="5"/>
        <v>0</v>
      </c>
      <c r="O21" s="74">
        <f t="shared" si="0"/>
        <v>7750</v>
      </c>
    </row>
    <row r="22" spans="1:15" ht="21" customHeight="1" thickBot="1">
      <c r="A22" s="110"/>
      <c r="B22" s="101"/>
      <c r="C22" s="13" t="s">
        <v>43</v>
      </c>
      <c r="D22" s="14">
        <f aca="true" t="shared" si="6" ref="D22:N22">D13+D16+D19</f>
        <v>15320</v>
      </c>
      <c r="E22" s="14">
        <f t="shared" si="6"/>
        <v>10372</v>
      </c>
      <c r="F22" s="14">
        <f t="shared" si="6"/>
        <v>2028</v>
      </c>
      <c r="G22" s="14">
        <f t="shared" si="6"/>
        <v>3438</v>
      </c>
      <c r="H22" s="14">
        <f t="shared" si="6"/>
        <v>2866</v>
      </c>
      <c r="I22" s="14">
        <f t="shared" si="6"/>
        <v>2940</v>
      </c>
      <c r="J22" s="14">
        <f t="shared" si="6"/>
        <v>1950</v>
      </c>
      <c r="K22" s="14">
        <f t="shared" si="6"/>
        <v>14526</v>
      </c>
      <c r="L22" s="14">
        <f t="shared" si="6"/>
        <v>5287</v>
      </c>
      <c r="M22" s="14">
        <f t="shared" si="6"/>
        <v>1904</v>
      </c>
      <c r="N22" s="14">
        <f t="shared" si="6"/>
        <v>11</v>
      </c>
      <c r="O22" s="75">
        <f t="shared" si="0"/>
        <v>60631</v>
      </c>
    </row>
    <row r="23" spans="1:15" ht="21" customHeight="1">
      <c r="A23" s="108" t="s">
        <v>59</v>
      </c>
      <c r="B23" s="97" t="s">
        <v>57</v>
      </c>
      <c r="C23" s="7" t="s">
        <v>52</v>
      </c>
      <c r="D23" s="8">
        <v>56</v>
      </c>
      <c r="E23" s="9">
        <v>32</v>
      </c>
      <c r="F23" s="9">
        <v>5</v>
      </c>
      <c r="G23" s="9">
        <v>10</v>
      </c>
      <c r="H23" s="9">
        <v>29</v>
      </c>
      <c r="I23" s="9">
        <v>25</v>
      </c>
      <c r="J23" s="9">
        <v>13</v>
      </c>
      <c r="K23" s="9">
        <v>67</v>
      </c>
      <c r="L23" s="9">
        <v>12</v>
      </c>
      <c r="M23" s="9">
        <v>11</v>
      </c>
      <c r="N23" s="9"/>
      <c r="O23" s="73">
        <f t="shared" si="0"/>
        <v>260</v>
      </c>
    </row>
    <row r="24" spans="1:15" ht="21" customHeight="1">
      <c r="A24" s="109"/>
      <c r="B24" s="98"/>
      <c r="C24" s="10" t="s">
        <v>51</v>
      </c>
      <c r="D24" s="11">
        <v>297</v>
      </c>
      <c r="E24" s="12">
        <v>140</v>
      </c>
      <c r="F24" s="12">
        <v>21</v>
      </c>
      <c r="G24" s="12">
        <v>66</v>
      </c>
      <c r="H24" s="12">
        <v>77</v>
      </c>
      <c r="I24" s="12">
        <v>14</v>
      </c>
      <c r="J24" s="12"/>
      <c r="K24" s="12">
        <v>253</v>
      </c>
      <c r="L24" s="12">
        <v>91</v>
      </c>
      <c r="M24" s="12">
        <v>20</v>
      </c>
      <c r="N24" s="12"/>
      <c r="O24" s="74">
        <f t="shared" si="0"/>
        <v>979</v>
      </c>
    </row>
    <row r="25" spans="1:15" ht="21" customHeight="1">
      <c r="A25" s="109"/>
      <c r="B25" s="98"/>
      <c r="C25" s="10" t="s">
        <v>43</v>
      </c>
      <c r="D25" s="11">
        <f aca="true" t="shared" si="7" ref="D25:N25">SUM(D23:D24)</f>
        <v>353</v>
      </c>
      <c r="E25" s="11">
        <f t="shared" si="7"/>
        <v>172</v>
      </c>
      <c r="F25" s="11">
        <f t="shared" si="7"/>
        <v>26</v>
      </c>
      <c r="G25" s="11">
        <f t="shared" si="7"/>
        <v>76</v>
      </c>
      <c r="H25" s="11">
        <f t="shared" si="7"/>
        <v>106</v>
      </c>
      <c r="I25" s="11">
        <f t="shared" si="7"/>
        <v>39</v>
      </c>
      <c r="J25" s="11">
        <f t="shared" si="7"/>
        <v>13</v>
      </c>
      <c r="K25" s="11">
        <f t="shared" si="7"/>
        <v>320</v>
      </c>
      <c r="L25" s="11">
        <f t="shared" si="7"/>
        <v>103</v>
      </c>
      <c r="M25" s="11">
        <f t="shared" si="7"/>
        <v>31</v>
      </c>
      <c r="N25" s="11">
        <f t="shared" si="7"/>
        <v>0</v>
      </c>
      <c r="O25" s="74">
        <f t="shared" si="0"/>
        <v>1239</v>
      </c>
    </row>
    <row r="26" spans="1:15" ht="21" customHeight="1">
      <c r="A26" s="109"/>
      <c r="B26" s="98" t="s">
        <v>56</v>
      </c>
      <c r="C26" s="10" t="s">
        <v>52</v>
      </c>
      <c r="D26" s="11">
        <v>299</v>
      </c>
      <c r="E26" s="12">
        <v>227</v>
      </c>
      <c r="F26" s="12">
        <v>37</v>
      </c>
      <c r="G26" s="12">
        <v>89</v>
      </c>
      <c r="H26" s="12">
        <v>97</v>
      </c>
      <c r="I26" s="12">
        <v>55</v>
      </c>
      <c r="J26" s="12">
        <v>33</v>
      </c>
      <c r="K26" s="12">
        <v>293</v>
      </c>
      <c r="L26" s="12">
        <v>86</v>
      </c>
      <c r="M26" s="12">
        <v>87</v>
      </c>
      <c r="N26" s="12"/>
      <c r="O26" s="74">
        <f t="shared" si="0"/>
        <v>1303</v>
      </c>
    </row>
    <row r="27" spans="1:15" ht="21" customHeight="1">
      <c r="A27" s="109"/>
      <c r="B27" s="98"/>
      <c r="C27" s="10" t="s">
        <v>51</v>
      </c>
      <c r="D27" s="11">
        <v>51</v>
      </c>
      <c r="E27" s="12">
        <v>52</v>
      </c>
      <c r="F27" s="12">
        <v>19</v>
      </c>
      <c r="G27" s="12">
        <v>26</v>
      </c>
      <c r="H27" s="12">
        <v>24</v>
      </c>
      <c r="I27" s="12">
        <v>1</v>
      </c>
      <c r="J27" s="12"/>
      <c r="K27" s="12">
        <v>26</v>
      </c>
      <c r="L27" s="12">
        <v>4</v>
      </c>
      <c r="M27" s="12">
        <v>8</v>
      </c>
      <c r="N27" s="12"/>
      <c r="O27" s="74">
        <f t="shared" si="0"/>
        <v>211</v>
      </c>
    </row>
    <row r="28" spans="1:15" ht="21" customHeight="1">
      <c r="A28" s="109"/>
      <c r="B28" s="98"/>
      <c r="C28" s="10" t="s">
        <v>43</v>
      </c>
      <c r="D28" s="11">
        <f aca="true" t="shared" si="8" ref="D28:N28">SUM(D26:D27)</f>
        <v>350</v>
      </c>
      <c r="E28" s="11">
        <f t="shared" si="8"/>
        <v>279</v>
      </c>
      <c r="F28" s="11">
        <f t="shared" si="8"/>
        <v>56</v>
      </c>
      <c r="G28" s="11">
        <f t="shared" si="8"/>
        <v>115</v>
      </c>
      <c r="H28" s="11">
        <f t="shared" si="8"/>
        <v>121</v>
      </c>
      <c r="I28" s="11">
        <f t="shared" si="8"/>
        <v>56</v>
      </c>
      <c r="J28" s="11">
        <f t="shared" si="8"/>
        <v>33</v>
      </c>
      <c r="K28" s="11">
        <f t="shared" si="8"/>
        <v>319</v>
      </c>
      <c r="L28" s="11">
        <f t="shared" si="8"/>
        <v>90</v>
      </c>
      <c r="M28" s="11">
        <f t="shared" si="8"/>
        <v>95</v>
      </c>
      <c r="N28" s="11">
        <f t="shared" si="8"/>
        <v>0</v>
      </c>
      <c r="O28" s="74">
        <f t="shared" si="0"/>
        <v>1514</v>
      </c>
    </row>
    <row r="29" spans="1:15" ht="21" customHeight="1">
      <c r="A29" s="109"/>
      <c r="B29" s="98" t="s">
        <v>55</v>
      </c>
      <c r="C29" s="10" t="s">
        <v>52</v>
      </c>
      <c r="D29" s="11">
        <f aca="true" t="shared" si="9" ref="D29:N29">SUM(D23,D26)</f>
        <v>355</v>
      </c>
      <c r="E29" s="11">
        <f t="shared" si="9"/>
        <v>259</v>
      </c>
      <c r="F29" s="11">
        <f t="shared" si="9"/>
        <v>42</v>
      </c>
      <c r="G29" s="11">
        <f t="shared" si="9"/>
        <v>99</v>
      </c>
      <c r="H29" s="11">
        <f t="shared" si="9"/>
        <v>126</v>
      </c>
      <c r="I29" s="11">
        <f t="shared" si="9"/>
        <v>80</v>
      </c>
      <c r="J29" s="11">
        <f t="shared" si="9"/>
        <v>46</v>
      </c>
      <c r="K29" s="11">
        <f t="shared" si="9"/>
        <v>360</v>
      </c>
      <c r="L29" s="11">
        <f t="shared" si="9"/>
        <v>98</v>
      </c>
      <c r="M29" s="11">
        <f t="shared" si="9"/>
        <v>98</v>
      </c>
      <c r="N29" s="11">
        <f t="shared" si="9"/>
        <v>0</v>
      </c>
      <c r="O29" s="74">
        <f t="shared" si="0"/>
        <v>1563</v>
      </c>
    </row>
    <row r="30" spans="1:15" ht="21" customHeight="1">
      <c r="A30" s="109"/>
      <c r="B30" s="98"/>
      <c r="C30" s="10" t="s">
        <v>51</v>
      </c>
      <c r="D30" s="11">
        <f aca="true" t="shared" si="10" ref="D30:N30">SUM(D24,D27)</f>
        <v>348</v>
      </c>
      <c r="E30" s="11">
        <f t="shared" si="10"/>
        <v>192</v>
      </c>
      <c r="F30" s="11">
        <f t="shared" si="10"/>
        <v>40</v>
      </c>
      <c r="G30" s="11">
        <f t="shared" si="10"/>
        <v>92</v>
      </c>
      <c r="H30" s="11">
        <f t="shared" si="10"/>
        <v>101</v>
      </c>
      <c r="I30" s="11">
        <f t="shared" si="10"/>
        <v>15</v>
      </c>
      <c r="J30" s="11">
        <f t="shared" si="10"/>
        <v>0</v>
      </c>
      <c r="K30" s="11">
        <f t="shared" si="10"/>
        <v>279</v>
      </c>
      <c r="L30" s="11">
        <f t="shared" si="10"/>
        <v>95</v>
      </c>
      <c r="M30" s="11">
        <f t="shared" si="10"/>
        <v>28</v>
      </c>
      <c r="N30" s="11">
        <f t="shared" si="10"/>
        <v>0</v>
      </c>
      <c r="O30" s="74">
        <f t="shared" si="0"/>
        <v>1190</v>
      </c>
    </row>
    <row r="31" spans="1:15" ht="21" customHeight="1" thickBot="1">
      <c r="A31" s="110"/>
      <c r="B31" s="101"/>
      <c r="C31" s="13" t="s">
        <v>43</v>
      </c>
      <c r="D31" s="14">
        <f aca="true" t="shared" si="11" ref="D31:N31">SUM(D29:D30)</f>
        <v>703</v>
      </c>
      <c r="E31" s="14">
        <f t="shared" si="11"/>
        <v>451</v>
      </c>
      <c r="F31" s="14">
        <f t="shared" si="11"/>
        <v>82</v>
      </c>
      <c r="G31" s="14">
        <f t="shared" si="11"/>
        <v>191</v>
      </c>
      <c r="H31" s="14">
        <f t="shared" si="11"/>
        <v>227</v>
      </c>
      <c r="I31" s="14">
        <f t="shared" si="11"/>
        <v>95</v>
      </c>
      <c r="J31" s="14">
        <f t="shared" si="11"/>
        <v>46</v>
      </c>
      <c r="K31" s="14">
        <f t="shared" si="11"/>
        <v>639</v>
      </c>
      <c r="L31" s="14">
        <f t="shared" si="11"/>
        <v>193</v>
      </c>
      <c r="M31" s="14">
        <f t="shared" si="11"/>
        <v>126</v>
      </c>
      <c r="N31" s="14">
        <f t="shared" si="11"/>
        <v>0</v>
      </c>
      <c r="O31" s="75">
        <f t="shared" si="0"/>
        <v>2753</v>
      </c>
    </row>
    <row r="32" spans="1:15" ht="21" customHeight="1">
      <c r="A32" s="108" t="s">
        <v>58</v>
      </c>
      <c r="B32" s="97" t="s">
        <v>57</v>
      </c>
      <c r="C32" s="7" t="s">
        <v>52</v>
      </c>
      <c r="D32" s="8">
        <v>34096</v>
      </c>
      <c r="E32" s="9">
        <v>20309</v>
      </c>
      <c r="F32" s="9">
        <v>3730</v>
      </c>
      <c r="G32" s="9">
        <v>6460</v>
      </c>
      <c r="H32" s="9">
        <v>7310</v>
      </c>
      <c r="I32" s="9">
        <v>4032</v>
      </c>
      <c r="J32" s="9">
        <v>3382</v>
      </c>
      <c r="K32" s="9">
        <v>30410</v>
      </c>
      <c r="L32" s="9">
        <v>8474</v>
      </c>
      <c r="M32" s="9">
        <v>8558</v>
      </c>
      <c r="N32" s="9">
        <v>2091</v>
      </c>
      <c r="O32" s="73">
        <f t="shared" si="0"/>
        <v>126761</v>
      </c>
    </row>
    <row r="33" spans="1:15" ht="21" customHeight="1">
      <c r="A33" s="109"/>
      <c r="B33" s="98"/>
      <c r="C33" s="10" t="s">
        <v>51</v>
      </c>
      <c r="D33" s="11">
        <v>244</v>
      </c>
      <c r="E33" s="12">
        <v>64</v>
      </c>
      <c r="F33" s="12">
        <v>3</v>
      </c>
      <c r="G33" s="12">
        <v>14</v>
      </c>
      <c r="H33" s="12">
        <v>20</v>
      </c>
      <c r="I33" s="12">
        <v>3</v>
      </c>
      <c r="J33" s="12">
        <v>8</v>
      </c>
      <c r="K33" s="12">
        <v>54</v>
      </c>
      <c r="L33" s="12">
        <v>5</v>
      </c>
      <c r="M33" s="12">
        <v>21</v>
      </c>
      <c r="N33" s="12"/>
      <c r="O33" s="74">
        <f t="shared" si="0"/>
        <v>436</v>
      </c>
    </row>
    <row r="34" spans="1:15" ht="21" customHeight="1">
      <c r="A34" s="109"/>
      <c r="B34" s="98"/>
      <c r="C34" s="10" t="s">
        <v>43</v>
      </c>
      <c r="D34" s="11">
        <f aca="true" t="shared" si="12" ref="D34:N34">SUM(D32:D33)</f>
        <v>34340</v>
      </c>
      <c r="E34" s="11">
        <f t="shared" si="12"/>
        <v>20373</v>
      </c>
      <c r="F34" s="11">
        <f t="shared" si="12"/>
        <v>3733</v>
      </c>
      <c r="G34" s="11">
        <f t="shared" si="12"/>
        <v>6474</v>
      </c>
      <c r="H34" s="11">
        <f t="shared" si="12"/>
        <v>7330</v>
      </c>
      <c r="I34" s="11">
        <f t="shared" si="12"/>
        <v>4035</v>
      </c>
      <c r="J34" s="11">
        <f t="shared" si="12"/>
        <v>3390</v>
      </c>
      <c r="K34" s="11">
        <f t="shared" si="12"/>
        <v>30464</v>
      </c>
      <c r="L34" s="11">
        <f t="shared" si="12"/>
        <v>8479</v>
      </c>
      <c r="M34" s="11">
        <f t="shared" si="12"/>
        <v>8579</v>
      </c>
      <c r="N34" s="11">
        <f t="shared" si="12"/>
        <v>2091</v>
      </c>
      <c r="O34" s="74">
        <f t="shared" si="0"/>
        <v>127197</v>
      </c>
    </row>
    <row r="35" spans="1:15" ht="21" customHeight="1">
      <c r="A35" s="109"/>
      <c r="B35" s="98" t="s">
        <v>56</v>
      </c>
      <c r="C35" s="10" t="s">
        <v>52</v>
      </c>
      <c r="D35" s="11">
        <v>49528</v>
      </c>
      <c r="E35" s="12">
        <v>29414</v>
      </c>
      <c r="F35" s="12">
        <v>5558</v>
      </c>
      <c r="G35" s="12">
        <v>9389</v>
      </c>
      <c r="H35" s="12">
        <v>11012</v>
      </c>
      <c r="I35" s="12">
        <v>5698</v>
      </c>
      <c r="J35" s="12">
        <v>5005</v>
      </c>
      <c r="K35" s="12">
        <v>47318</v>
      </c>
      <c r="L35" s="12">
        <v>13845</v>
      </c>
      <c r="M35" s="12">
        <v>10601</v>
      </c>
      <c r="N35" s="12">
        <v>2257</v>
      </c>
      <c r="O35" s="74">
        <f t="shared" si="0"/>
        <v>187368</v>
      </c>
    </row>
    <row r="36" spans="1:15" ht="21" customHeight="1">
      <c r="A36" s="109"/>
      <c r="B36" s="98"/>
      <c r="C36" s="10" t="s">
        <v>51</v>
      </c>
      <c r="D36" s="11">
        <v>695</v>
      </c>
      <c r="E36" s="12">
        <v>418</v>
      </c>
      <c r="F36" s="12">
        <v>40</v>
      </c>
      <c r="G36" s="12">
        <v>87</v>
      </c>
      <c r="H36" s="12">
        <v>59</v>
      </c>
      <c r="I36" s="12">
        <v>21</v>
      </c>
      <c r="J36" s="12">
        <v>20</v>
      </c>
      <c r="K36" s="12">
        <v>424</v>
      </c>
      <c r="L36" s="12">
        <v>56</v>
      </c>
      <c r="M36" s="12">
        <v>85</v>
      </c>
      <c r="N36" s="12"/>
      <c r="O36" s="74">
        <f t="shared" si="0"/>
        <v>1905</v>
      </c>
    </row>
    <row r="37" spans="1:15" ht="21" customHeight="1">
      <c r="A37" s="109"/>
      <c r="B37" s="98"/>
      <c r="C37" s="10" t="s">
        <v>43</v>
      </c>
      <c r="D37" s="11">
        <f aca="true" t="shared" si="13" ref="D37:N37">SUM(D35:D36)</f>
        <v>50223</v>
      </c>
      <c r="E37" s="11">
        <f t="shared" si="13"/>
        <v>29832</v>
      </c>
      <c r="F37" s="11">
        <f t="shared" si="13"/>
        <v>5598</v>
      </c>
      <c r="G37" s="11">
        <f t="shared" si="13"/>
        <v>9476</v>
      </c>
      <c r="H37" s="11">
        <f t="shared" si="13"/>
        <v>11071</v>
      </c>
      <c r="I37" s="11">
        <f t="shared" si="13"/>
        <v>5719</v>
      </c>
      <c r="J37" s="11">
        <f t="shared" si="13"/>
        <v>5025</v>
      </c>
      <c r="K37" s="11">
        <f t="shared" si="13"/>
        <v>47742</v>
      </c>
      <c r="L37" s="11">
        <f t="shared" si="13"/>
        <v>13901</v>
      </c>
      <c r="M37" s="11">
        <f t="shared" si="13"/>
        <v>10686</v>
      </c>
      <c r="N37" s="11">
        <f t="shared" si="13"/>
        <v>2257</v>
      </c>
      <c r="O37" s="74">
        <f t="shared" si="0"/>
        <v>189273</v>
      </c>
    </row>
    <row r="38" spans="1:15" ht="21" customHeight="1">
      <c r="A38" s="109"/>
      <c r="B38" s="98" t="s">
        <v>55</v>
      </c>
      <c r="C38" s="10" t="s">
        <v>52</v>
      </c>
      <c r="D38" s="11">
        <f aca="true" t="shared" si="14" ref="D38:N38">D35+D32</f>
        <v>83624</v>
      </c>
      <c r="E38" s="11">
        <f t="shared" si="14"/>
        <v>49723</v>
      </c>
      <c r="F38" s="11">
        <f t="shared" si="14"/>
        <v>9288</v>
      </c>
      <c r="G38" s="11">
        <f t="shared" si="14"/>
        <v>15849</v>
      </c>
      <c r="H38" s="11">
        <f t="shared" si="14"/>
        <v>18322</v>
      </c>
      <c r="I38" s="11">
        <f t="shared" si="14"/>
        <v>9730</v>
      </c>
      <c r="J38" s="11">
        <f t="shared" si="14"/>
        <v>8387</v>
      </c>
      <c r="K38" s="11">
        <f t="shared" si="14"/>
        <v>77728</v>
      </c>
      <c r="L38" s="11">
        <f t="shared" si="14"/>
        <v>22319</v>
      </c>
      <c r="M38" s="11">
        <f t="shared" si="14"/>
        <v>19159</v>
      </c>
      <c r="N38" s="11">
        <f t="shared" si="14"/>
        <v>4348</v>
      </c>
      <c r="O38" s="74">
        <f t="shared" si="0"/>
        <v>314129</v>
      </c>
    </row>
    <row r="39" spans="1:15" ht="21" customHeight="1">
      <c r="A39" s="109"/>
      <c r="B39" s="98"/>
      <c r="C39" s="10" t="s">
        <v>51</v>
      </c>
      <c r="D39" s="11">
        <f aca="true" t="shared" si="15" ref="D39:N39">D36+D33</f>
        <v>939</v>
      </c>
      <c r="E39" s="11">
        <f t="shared" si="15"/>
        <v>482</v>
      </c>
      <c r="F39" s="11">
        <f t="shared" si="15"/>
        <v>43</v>
      </c>
      <c r="G39" s="11">
        <f t="shared" si="15"/>
        <v>101</v>
      </c>
      <c r="H39" s="11">
        <f t="shared" si="15"/>
        <v>79</v>
      </c>
      <c r="I39" s="11">
        <f t="shared" si="15"/>
        <v>24</v>
      </c>
      <c r="J39" s="11">
        <f t="shared" si="15"/>
        <v>28</v>
      </c>
      <c r="K39" s="11">
        <f t="shared" si="15"/>
        <v>478</v>
      </c>
      <c r="L39" s="11">
        <f t="shared" si="15"/>
        <v>61</v>
      </c>
      <c r="M39" s="11">
        <f t="shared" si="15"/>
        <v>106</v>
      </c>
      <c r="N39" s="11">
        <f t="shared" si="15"/>
        <v>0</v>
      </c>
      <c r="O39" s="74">
        <f t="shared" si="0"/>
        <v>2341</v>
      </c>
    </row>
    <row r="40" spans="1:15" ht="21" customHeight="1" thickBot="1">
      <c r="A40" s="110"/>
      <c r="B40" s="101"/>
      <c r="C40" s="13" t="s">
        <v>43</v>
      </c>
      <c r="D40" s="14">
        <f aca="true" t="shared" si="16" ref="D40:N40">SUM(D38:D39)</f>
        <v>84563</v>
      </c>
      <c r="E40" s="14">
        <f t="shared" si="16"/>
        <v>50205</v>
      </c>
      <c r="F40" s="14">
        <f t="shared" si="16"/>
        <v>9331</v>
      </c>
      <c r="G40" s="14">
        <f t="shared" si="16"/>
        <v>15950</v>
      </c>
      <c r="H40" s="14">
        <f t="shared" si="16"/>
        <v>18401</v>
      </c>
      <c r="I40" s="14">
        <f t="shared" si="16"/>
        <v>9754</v>
      </c>
      <c r="J40" s="14">
        <f t="shared" si="16"/>
        <v>8415</v>
      </c>
      <c r="K40" s="14">
        <f t="shared" si="16"/>
        <v>78206</v>
      </c>
      <c r="L40" s="14">
        <f t="shared" si="16"/>
        <v>22380</v>
      </c>
      <c r="M40" s="14">
        <f t="shared" si="16"/>
        <v>19265</v>
      </c>
      <c r="N40" s="14">
        <f t="shared" si="16"/>
        <v>4348</v>
      </c>
      <c r="O40" s="75">
        <f t="shared" si="0"/>
        <v>316470</v>
      </c>
    </row>
    <row r="41" spans="1:15" ht="21" customHeight="1">
      <c r="A41" s="126" t="s">
        <v>54</v>
      </c>
      <c r="B41" s="127"/>
      <c r="C41" s="7" t="s">
        <v>52</v>
      </c>
      <c r="D41" s="8">
        <v>2829</v>
      </c>
      <c r="E41" s="9">
        <v>1822</v>
      </c>
      <c r="F41" s="9">
        <v>386</v>
      </c>
      <c r="G41" s="9">
        <v>617</v>
      </c>
      <c r="H41" s="9">
        <v>809</v>
      </c>
      <c r="I41" s="9">
        <v>446</v>
      </c>
      <c r="J41" s="9">
        <v>288</v>
      </c>
      <c r="K41" s="9">
        <v>2517</v>
      </c>
      <c r="L41" s="9">
        <v>979</v>
      </c>
      <c r="M41" s="9">
        <v>466</v>
      </c>
      <c r="N41" s="9">
        <v>2</v>
      </c>
      <c r="O41" s="73">
        <f t="shared" si="0"/>
        <v>11159</v>
      </c>
    </row>
    <row r="42" spans="1:15" ht="21" customHeight="1">
      <c r="A42" s="128"/>
      <c r="B42" s="129"/>
      <c r="C42" s="10" t="s">
        <v>51</v>
      </c>
      <c r="D42" s="11">
        <v>1480</v>
      </c>
      <c r="E42" s="12">
        <v>746</v>
      </c>
      <c r="F42" s="12">
        <v>224</v>
      </c>
      <c r="G42" s="12">
        <v>50</v>
      </c>
      <c r="H42" s="12">
        <v>105</v>
      </c>
      <c r="I42" s="12">
        <v>62</v>
      </c>
      <c r="J42" s="12">
        <v>43</v>
      </c>
      <c r="K42" s="12">
        <v>1403</v>
      </c>
      <c r="L42" s="12">
        <v>105</v>
      </c>
      <c r="M42" s="12">
        <v>37</v>
      </c>
      <c r="N42" s="12"/>
      <c r="O42" s="74">
        <f t="shared" si="0"/>
        <v>4255</v>
      </c>
    </row>
    <row r="43" spans="1:15" ht="21" customHeight="1" thickBot="1">
      <c r="A43" s="130"/>
      <c r="B43" s="131"/>
      <c r="C43" s="13" t="s">
        <v>43</v>
      </c>
      <c r="D43" s="14">
        <f aca="true" t="shared" si="17" ref="D43:N43">SUM(D41:D42)</f>
        <v>4309</v>
      </c>
      <c r="E43" s="14">
        <f t="shared" si="17"/>
        <v>2568</v>
      </c>
      <c r="F43" s="14">
        <f t="shared" si="17"/>
        <v>610</v>
      </c>
      <c r="G43" s="14">
        <f t="shared" si="17"/>
        <v>667</v>
      </c>
      <c r="H43" s="14">
        <f t="shared" si="17"/>
        <v>914</v>
      </c>
      <c r="I43" s="14">
        <f t="shared" si="17"/>
        <v>508</v>
      </c>
      <c r="J43" s="14">
        <f t="shared" si="17"/>
        <v>331</v>
      </c>
      <c r="K43" s="14">
        <f t="shared" si="17"/>
        <v>3920</v>
      </c>
      <c r="L43" s="14">
        <f t="shared" si="17"/>
        <v>1084</v>
      </c>
      <c r="M43" s="14">
        <f t="shared" si="17"/>
        <v>503</v>
      </c>
      <c r="N43" s="14">
        <f t="shared" si="17"/>
        <v>2</v>
      </c>
      <c r="O43" s="75">
        <f t="shared" si="0"/>
        <v>15414</v>
      </c>
    </row>
    <row r="44" spans="1:15" ht="21" customHeight="1">
      <c r="A44" s="126" t="s">
        <v>53</v>
      </c>
      <c r="B44" s="127"/>
      <c r="C44" s="7" t="s">
        <v>52</v>
      </c>
      <c r="D44" s="8">
        <v>2075</v>
      </c>
      <c r="E44" s="9">
        <v>1275</v>
      </c>
      <c r="F44" s="9">
        <v>276</v>
      </c>
      <c r="G44" s="9">
        <v>458</v>
      </c>
      <c r="H44" s="9">
        <v>471</v>
      </c>
      <c r="I44" s="9">
        <v>329</v>
      </c>
      <c r="J44" s="9">
        <v>193</v>
      </c>
      <c r="K44" s="9">
        <v>736</v>
      </c>
      <c r="L44" s="9">
        <v>832</v>
      </c>
      <c r="M44" s="9">
        <v>165</v>
      </c>
      <c r="N44" s="9"/>
      <c r="O44" s="73">
        <f t="shared" si="0"/>
        <v>6810</v>
      </c>
    </row>
    <row r="45" spans="1:15" ht="21" customHeight="1">
      <c r="A45" s="128"/>
      <c r="B45" s="129"/>
      <c r="C45" s="10" t="s">
        <v>51</v>
      </c>
      <c r="D45" s="11">
        <v>8</v>
      </c>
      <c r="E45" s="12"/>
      <c r="F45" s="12"/>
      <c r="G45" s="12">
        <v>3</v>
      </c>
      <c r="H45" s="12"/>
      <c r="I45" s="12"/>
      <c r="J45" s="12">
        <v>2</v>
      </c>
      <c r="K45" s="12">
        <v>10</v>
      </c>
      <c r="L45" s="12"/>
      <c r="M45" s="12"/>
      <c r="N45" s="12"/>
      <c r="O45" s="74">
        <f t="shared" si="0"/>
        <v>23</v>
      </c>
    </row>
    <row r="46" spans="1:15" ht="21" customHeight="1" thickBot="1">
      <c r="A46" s="130"/>
      <c r="B46" s="131"/>
      <c r="C46" s="13" t="s">
        <v>43</v>
      </c>
      <c r="D46" s="14">
        <f aca="true" t="shared" si="18" ref="D46:N46">SUM(D44:D45)</f>
        <v>2083</v>
      </c>
      <c r="E46" s="14">
        <f t="shared" si="18"/>
        <v>1275</v>
      </c>
      <c r="F46" s="14">
        <f t="shared" si="18"/>
        <v>276</v>
      </c>
      <c r="G46" s="14">
        <f t="shared" si="18"/>
        <v>461</v>
      </c>
      <c r="H46" s="14">
        <f t="shared" si="18"/>
        <v>471</v>
      </c>
      <c r="I46" s="14">
        <f t="shared" si="18"/>
        <v>329</v>
      </c>
      <c r="J46" s="14">
        <f t="shared" si="18"/>
        <v>195</v>
      </c>
      <c r="K46" s="14">
        <f t="shared" si="18"/>
        <v>746</v>
      </c>
      <c r="L46" s="14">
        <f t="shared" si="18"/>
        <v>832</v>
      </c>
      <c r="M46" s="14">
        <f t="shared" si="18"/>
        <v>165</v>
      </c>
      <c r="N46" s="14">
        <f t="shared" si="18"/>
        <v>0</v>
      </c>
      <c r="O46" s="75">
        <f t="shared" si="0"/>
        <v>6833</v>
      </c>
    </row>
    <row r="47" spans="1:15" ht="21" customHeight="1" thickBot="1">
      <c r="A47" s="139" t="s">
        <v>50</v>
      </c>
      <c r="B47" s="140"/>
      <c r="C47" s="141"/>
      <c r="D47" s="15">
        <f aca="true" t="shared" si="19" ref="D47:N47">D22+D31+D40+D43+D46</f>
        <v>106978</v>
      </c>
      <c r="E47" s="15">
        <f t="shared" si="19"/>
        <v>64871</v>
      </c>
      <c r="F47" s="15">
        <f t="shared" si="19"/>
        <v>12327</v>
      </c>
      <c r="G47" s="15">
        <f t="shared" si="19"/>
        <v>20707</v>
      </c>
      <c r="H47" s="15">
        <f t="shared" si="19"/>
        <v>22879</v>
      </c>
      <c r="I47" s="15">
        <f t="shared" si="19"/>
        <v>13626</v>
      </c>
      <c r="J47" s="15">
        <f t="shared" si="19"/>
        <v>10937</v>
      </c>
      <c r="K47" s="15">
        <f t="shared" si="19"/>
        <v>98037</v>
      </c>
      <c r="L47" s="15">
        <f t="shared" si="19"/>
        <v>29776</v>
      </c>
      <c r="M47" s="15">
        <f t="shared" si="19"/>
        <v>21963</v>
      </c>
      <c r="N47" s="15">
        <f t="shared" si="19"/>
        <v>4361</v>
      </c>
      <c r="O47" s="73">
        <f t="shared" si="0"/>
        <v>402101</v>
      </c>
    </row>
    <row r="48" spans="1:15" ht="21" customHeight="1" thickBot="1">
      <c r="A48" s="139" t="s">
        <v>49</v>
      </c>
      <c r="B48" s="140"/>
      <c r="C48" s="141"/>
      <c r="D48" s="15">
        <v>2632</v>
      </c>
      <c r="E48" s="16">
        <v>1463</v>
      </c>
      <c r="F48" s="16">
        <v>302</v>
      </c>
      <c r="G48" s="16">
        <v>443</v>
      </c>
      <c r="H48" s="16">
        <v>408</v>
      </c>
      <c r="I48" s="16">
        <v>327</v>
      </c>
      <c r="J48" s="16">
        <v>221</v>
      </c>
      <c r="K48" s="16">
        <v>2028</v>
      </c>
      <c r="L48" s="16">
        <v>597</v>
      </c>
      <c r="M48" s="16">
        <v>746</v>
      </c>
      <c r="N48" s="16">
        <v>272</v>
      </c>
      <c r="O48" s="73">
        <f t="shared" si="0"/>
        <v>9167</v>
      </c>
    </row>
    <row r="49" spans="1:15" ht="21" customHeight="1" thickBot="1">
      <c r="A49" s="139" t="s">
        <v>48</v>
      </c>
      <c r="B49" s="140"/>
      <c r="C49" s="141"/>
      <c r="D49" s="15">
        <f aca="true" t="shared" si="20" ref="D49:N49">SUM(D47:D48)</f>
        <v>109610</v>
      </c>
      <c r="E49" s="15">
        <f t="shared" si="20"/>
        <v>66334</v>
      </c>
      <c r="F49" s="15">
        <f t="shared" si="20"/>
        <v>12629</v>
      </c>
      <c r="G49" s="15">
        <f t="shared" si="20"/>
        <v>21150</v>
      </c>
      <c r="H49" s="15">
        <f t="shared" si="20"/>
        <v>23287</v>
      </c>
      <c r="I49" s="15">
        <f t="shared" si="20"/>
        <v>13953</v>
      </c>
      <c r="J49" s="15">
        <f t="shared" si="20"/>
        <v>11158</v>
      </c>
      <c r="K49" s="15">
        <f t="shared" si="20"/>
        <v>100065</v>
      </c>
      <c r="L49" s="15">
        <f t="shared" si="20"/>
        <v>30373</v>
      </c>
      <c r="M49" s="15">
        <f t="shared" si="20"/>
        <v>22709</v>
      </c>
      <c r="N49" s="15">
        <f t="shared" si="20"/>
        <v>4633</v>
      </c>
      <c r="O49" s="73">
        <f t="shared" si="0"/>
        <v>411268</v>
      </c>
    </row>
    <row r="50" spans="1:15" ht="21" customHeight="1">
      <c r="A50" s="142" t="s">
        <v>47</v>
      </c>
      <c r="B50" s="132" t="s">
        <v>46</v>
      </c>
      <c r="C50" s="17" t="s">
        <v>45</v>
      </c>
      <c r="D50" s="18">
        <v>63152</v>
      </c>
      <c r="E50" s="19">
        <v>42999</v>
      </c>
      <c r="F50" s="19">
        <v>10069</v>
      </c>
      <c r="G50" s="19">
        <v>15814</v>
      </c>
      <c r="H50" s="19">
        <v>13975</v>
      </c>
      <c r="I50" s="19">
        <v>9239</v>
      </c>
      <c r="J50" s="19">
        <v>8752</v>
      </c>
      <c r="K50" s="19">
        <v>52457</v>
      </c>
      <c r="L50" s="19">
        <v>15469</v>
      </c>
      <c r="M50" s="19">
        <v>9630</v>
      </c>
      <c r="N50" s="19"/>
      <c r="O50" s="73">
        <f t="shared" si="0"/>
        <v>241556</v>
      </c>
    </row>
    <row r="51" spans="1:15" ht="21" customHeight="1">
      <c r="A51" s="99"/>
      <c r="B51" s="129"/>
      <c r="C51" s="10" t="s">
        <v>44</v>
      </c>
      <c r="D51" s="11">
        <v>16825</v>
      </c>
      <c r="E51" s="12">
        <v>17208</v>
      </c>
      <c r="F51" s="12">
        <v>4250</v>
      </c>
      <c r="G51" s="12">
        <v>7091</v>
      </c>
      <c r="H51" s="12">
        <v>5096</v>
      </c>
      <c r="I51" s="12">
        <v>6772</v>
      </c>
      <c r="J51" s="12">
        <v>4915</v>
      </c>
      <c r="K51" s="12">
        <v>15709</v>
      </c>
      <c r="L51" s="12">
        <v>7819</v>
      </c>
      <c r="M51" s="12">
        <v>3463</v>
      </c>
      <c r="N51" s="12"/>
      <c r="O51" s="74">
        <f t="shared" si="0"/>
        <v>89148</v>
      </c>
    </row>
    <row r="52" spans="1:15" ht="21" customHeight="1">
      <c r="A52" s="99"/>
      <c r="B52" s="129"/>
      <c r="C52" s="10" t="s">
        <v>43</v>
      </c>
      <c r="D52" s="11">
        <f aca="true" t="shared" si="21" ref="D52:N52">SUM(D50:D51)</f>
        <v>79977</v>
      </c>
      <c r="E52" s="11">
        <f t="shared" si="21"/>
        <v>60207</v>
      </c>
      <c r="F52" s="11">
        <f t="shared" si="21"/>
        <v>14319</v>
      </c>
      <c r="G52" s="11">
        <f t="shared" si="21"/>
        <v>22905</v>
      </c>
      <c r="H52" s="11">
        <f t="shared" si="21"/>
        <v>19071</v>
      </c>
      <c r="I52" s="11">
        <f t="shared" si="21"/>
        <v>16011</v>
      </c>
      <c r="J52" s="11">
        <f t="shared" si="21"/>
        <v>13667</v>
      </c>
      <c r="K52" s="11">
        <f t="shared" si="21"/>
        <v>68166</v>
      </c>
      <c r="L52" s="11">
        <f t="shared" si="21"/>
        <v>23288</v>
      </c>
      <c r="M52" s="11">
        <f t="shared" si="21"/>
        <v>13093</v>
      </c>
      <c r="N52" s="11">
        <f t="shared" si="21"/>
        <v>0</v>
      </c>
      <c r="O52" s="74">
        <f t="shared" si="0"/>
        <v>330704</v>
      </c>
    </row>
    <row r="53" spans="1:15" ht="21" customHeight="1">
      <c r="A53" s="99"/>
      <c r="B53" s="135" t="s">
        <v>42</v>
      </c>
      <c r="C53" s="136"/>
      <c r="D53" s="11">
        <v>428</v>
      </c>
      <c r="E53" s="12">
        <v>320</v>
      </c>
      <c r="F53" s="12">
        <v>85</v>
      </c>
      <c r="G53" s="12">
        <v>148</v>
      </c>
      <c r="H53" s="12">
        <v>68</v>
      </c>
      <c r="I53" s="12">
        <v>77</v>
      </c>
      <c r="J53" s="12">
        <v>70</v>
      </c>
      <c r="K53" s="12">
        <v>317</v>
      </c>
      <c r="L53" s="12">
        <v>122</v>
      </c>
      <c r="M53" s="12">
        <v>78</v>
      </c>
      <c r="N53" s="12"/>
      <c r="O53" s="74">
        <f t="shared" si="0"/>
        <v>1713</v>
      </c>
    </row>
    <row r="54" spans="1:15" ht="21" customHeight="1" thickBot="1">
      <c r="A54" s="143"/>
      <c r="B54" s="137" t="s">
        <v>41</v>
      </c>
      <c r="C54" s="138"/>
      <c r="D54" s="20">
        <v>3177</v>
      </c>
      <c r="E54" s="21">
        <v>1909</v>
      </c>
      <c r="F54" s="21">
        <v>401</v>
      </c>
      <c r="G54" s="21">
        <v>632</v>
      </c>
      <c r="H54" s="21">
        <v>654</v>
      </c>
      <c r="I54" s="21">
        <v>470</v>
      </c>
      <c r="J54" s="21">
        <v>394</v>
      </c>
      <c r="K54" s="21">
        <v>2118</v>
      </c>
      <c r="L54" s="21">
        <v>788</v>
      </c>
      <c r="M54" s="21">
        <v>887</v>
      </c>
      <c r="N54" s="21">
        <v>375</v>
      </c>
      <c r="O54" s="75">
        <f t="shared" si="0"/>
        <v>11430</v>
      </c>
    </row>
    <row r="55" spans="1:15" ht="21" customHeight="1" thickBot="1">
      <c r="A55" s="144" t="s">
        <v>2</v>
      </c>
      <c r="B55" s="145"/>
      <c r="C55" s="146"/>
      <c r="D55" s="15">
        <f aca="true" t="shared" si="22" ref="D55:N55">SUM(D52:D54)</f>
        <v>83582</v>
      </c>
      <c r="E55" s="16">
        <f t="shared" si="22"/>
        <v>62436</v>
      </c>
      <c r="F55" s="16">
        <f t="shared" si="22"/>
        <v>14805</v>
      </c>
      <c r="G55" s="16">
        <f t="shared" si="22"/>
        <v>23685</v>
      </c>
      <c r="H55" s="16">
        <f t="shared" si="22"/>
        <v>19793</v>
      </c>
      <c r="I55" s="16">
        <f t="shared" si="22"/>
        <v>16558</v>
      </c>
      <c r="J55" s="16">
        <f t="shared" si="22"/>
        <v>14131</v>
      </c>
      <c r="K55" s="16">
        <f t="shared" si="22"/>
        <v>70601</v>
      </c>
      <c r="L55" s="16">
        <f t="shared" si="22"/>
        <v>24198</v>
      </c>
      <c r="M55" s="16">
        <f t="shared" si="22"/>
        <v>14058</v>
      </c>
      <c r="N55" s="16">
        <f t="shared" si="22"/>
        <v>375</v>
      </c>
      <c r="O55" s="73">
        <f t="shared" si="0"/>
        <v>343847</v>
      </c>
    </row>
    <row r="56" spans="1:15" ht="23.25" customHeight="1" thickBot="1">
      <c r="A56" s="147" t="s">
        <v>40</v>
      </c>
      <c r="B56" s="148"/>
      <c r="C56" s="149"/>
      <c r="D56" s="77">
        <f>D49+D55</f>
        <v>193192</v>
      </c>
      <c r="E56" s="78">
        <f aca="true" t="shared" si="23" ref="E56:N56">SUM(E49+E55)</f>
        <v>128770</v>
      </c>
      <c r="F56" s="78">
        <f t="shared" si="23"/>
        <v>27434</v>
      </c>
      <c r="G56" s="78">
        <f t="shared" si="23"/>
        <v>44835</v>
      </c>
      <c r="H56" s="78">
        <f t="shared" si="23"/>
        <v>43080</v>
      </c>
      <c r="I56" s="78">
        <f t="shared" si="23"/>
        <v>30511</v>
      </c>
      <c r="J56" s="78">
        <f t="shared" si="23"/>
        <v>25289</v>
      </c>
      <c r="K56" s="78">
        <f t="shared" si="23"/>
        <v>170666</v>
      </c>
      <c r="L56" s="78">
        <f t="shared" si="23"/>
        <v>54571</v>
      </c>
      <c r="M56" s="78">
        <f t="shared" si="23"/>
        <v>36767</v>
      </c>
      <c r="N56" s="78">
        <f t="shared" si="23"/>
        <v>5008</v>
      </c>
      <c r="O56" s="76">
        <f t="shared" si="0"/>
        <v>755115</v>
      </c>
    </row>
    <row r="59" spans="1:15" ht="13.5">
      <c r="A59" s="133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</row>
    <row r="60" spans="1:15" ht="13.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</row>
  </sheetData>
  <sheetProtection/>
  <mergeCells count="43">
    <mergeCell ref="A59:O60"/>
    <mergeCell ref="B53:C53"/>
    <mergeCell ref="B54:C54"/>
    <mergeCell ref="A44:B46"/>
    <mergeCell ref="A47:C47"/>
    <mergeCell ref="A48:C48"/>
    <mergeCell ref="A50:A54"/>
    <mergeCell ref="A49:C49"/>
    <mergeCell ref="A55:C55"/>
    <mergeCell ref="A56:C56"/>
    <mergeCell ref="A32:A40"/>
    <mergeCell ref="A41:B43"/>
    <mergeCell ref="B50:B52"/>
    <mergeCell ref="B29:B31"/>
    <mergeCell ref="B32:B34"/>
    <mergeCell ref="B11:B13"/>
    <mergeCell ref="B14:B16"/>
    <mergeCell ref="B35:B37"/>
    <mergeCell ref="B17:B19"/>
    <mergeCell ref="B20:B22"/>
    <mergeCell ref="K7:K10"/>
    <mergeCell ref="J7:J10"/>
    <mergeCell ref="C8:C10"/>
    <mergeCell ref="B38:B40"/>
    <mergeCell ref="I7:I10"/>
    <mergeCell ref="D7:D10"/>
    <mergeCell ref="E7:E10"/>
    <mergeCell ref="B26:B28"/>
    <mergeCell ref="G7:G10"/>
    <mergeCell ref="H7:H10"/>
    <mergeCell ref="M5:O5"/>
    <mergeCell ref="M6:O6"/>
    <mergeCell ref="L7:L10"/>
    <mergeCell ref="M7:M10"/>
    <mergeCell ref="N7:N10"/>
    <mergeCell ref="O7:O10"/>
    <mergeCell ref="B23:B25"/>
    <mergeCell ref="A8:A10"/>
    <mergeCell ref="B8:B10"/>
    <mergeCell ref="F7:F10"/>
    <mergeCell ref="A7:C7"/>
    <mergeCell ref="A11:A22"/>
    <mergeCell ref="A23:A31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59" sqref="A59:O60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5" ht="15" customHeight="1">
      <c r="A4" s="22"/>
      <c r="B4" s="22"/>
      <c r="C4" s="22"/>
      <c r="D4" s="23"/>
      <c r="E4" s="1" t="s">
        <v>11</v>
      </c>
    </row>
    <row r="5" spans="1:15" ht="15" customHeight="1">
      <c r="A5" s="49" t="s">
        <v>153</v>
      </c>
      <c r="C5" s="50"/>
      <c r="L5" s="53"/>
      <c r="M5" s="53"/>
      <c r="N5" s="53"/>
      <c r="O5" s="24"/>
    </row>
    <row r="6" spans="12:15" ht="15" customHeight="1" thickBot="1">
      <c r="L6" s="25"/>
      <c r="M6" s="25"/>
      <c r="N6" s="25"/>
      <c r="O6" s="25"/>
    </row>
    <row r="7" spans="1:15" ht="48" customHeight="1">
      <c r="A7" s="105" t="s">
        <v>77</v>
      </c>
      <c r="B7" s="106"/>
      <c r="C7" s="107"/>
      <c r="D7" s="118" t="s">
        <v>152</v>
      </c>
      <c r="E7" s="118" t="s">
        <v>151</v>
      </c>
      <c r="F7" s="118" t="s">
        <v>150</v>
      </c>
      <c r="G7" s="118" t="s">
        <v>149</v>
      </c>
      <c r="H7" s="118"/>
      <c r="I7" s="118"/>
      <c r="J7" s="118"/>
      <c r="K7" s="118"/>
      <c r="L7" s="118"/>
      <c r="M7" s="118"/>
      <c r="N7" s="165"/>
      <c r="O7" s="162" t="s">
        <v>148</v>
      </c>
    </row>
    <row r="8" spans="1:15" ht="13.5">
      <c r="A8" s="99" t="s">
        <v>12</v>
      </c>
      <c r="B8" s="98" t="s">
        <v>13</v>
      </c>
      <c r="C8" s="121" t="s">
        <v>14</v>
      </c>
      <c r="D8" s="153"/>
      <c r="E8" s="153"/>
      <c r="F8" s="153"/>
      <c r="G8" s="153"/>
      <c r="H8" s="153"/>
      <c r="I8" s="155"/>
      <c r="J8" s="155"/>
      <c r="K8" s="153"/>
      <c r="L8" s="153"/>
      <c r="M8" s="180"/>
      <c r="N8" s="166"/>
      <c r="O8" s="163"/>
    </row>
    <row r="9" spans="1:15" ht="13.5">
      <c r="A9" s="99"/>
      <c r="B9" s="98"/>
      <c r="C9" s="121"/>
      <c r="D9" s="153"/>
      <c r="E9" s="153"/>
      <c r="F9" s="153"/>
      <c r="G9" s="153"/>
      <c r="H9" s="153"/>
      <c r="I9" s="155"/>
      <c r="J9" s="155"/>
      <c r="K9" s="153"/>
      <c r="L9" s="153"/>
      <c r="M9" s="180"/>
      <c r="N9" s="166"/>
      <c r="O9" s="163"/>
    </row>
    <row r="10" spans="1:15" ht="18.75" customHeight="1" thickBot="1">
      <c r="A10" s="100"/>
      <c r="B10" s="101"/>
      <c r="C10" s="122"/>
      <c r="D10" s="154"/>
      <c r="E10" s="154"/>
      <c r="F10" s="154"/>
      <c r="G10" s="154"/>
      <c r="H10" s="154"/>
      <c r="I10" s="156"/>
      <c r="J10" s="156"/>
      <c r="K10" s="154"/>
      <c r="L10" s="154"/>
      <c r="M10" s="181"/>
      <c r="N10" s="167"/>
      <c r="O10" s="164"/>
    </row>
    <row r="11" spans="1:15" ht="21" customHeight="1">
      <c r="A11" s="108" t="s">
        <v>6</v>
      </c>
      <c r="B11" s="97" t="s">
        <v>15</v>
      </c>
      <c r="C11" s="7" t="s">
        <v>16</v>
      </c>
      <c r="D11" s="9">
        <v>74</v>
      </c>
      <c r="E11" s="9">
        <v>219</v>
      </c>
      <c r="F11" s="9">
        <v>24</v>
      </c>
      <c r="G11" s="9">
        <v>44</v>
      </c>
      <c r="H11" s="9"/>
      <c r="I11" s="9"/>
      <c r="J11" s="9"/>
      <c r="K11" s="9"/>
      <c r="L11" s="9"/>
      <c r="M11" s="37"/>
      <c r="N11" s="37"/>
      <c r="O11" s="73">
        <f aca="true" t="shared" si="0" ref="O11:O56">SUM(D11:N11)</f>
        <v>361</v>
      </c>
    </row>
    <row r="12" spans="1:15" ht="21" customHeight="1">
      <c r="A12" s="109"/>
      <c r="B12" s="98"/>
      <c r="C12" s="10" t="s">
        <v>17</v>
      </c>
      <c r="D12" s="12">
        <v>60</v>
      </c>
      <c r="E12" s="12">
        <v>19</v>
      </c>
      <c r="F12" s="12"/>
      <c r="G12" s="12">
        <v>7</v>
      </c>
      <c r="H12" s="12"/>
      <c r="I12" s="12"/>
      <c r="J12" s="12"/>
      <c r="K12" s="12"/>
      <c r="L12" s="12"/>
      <c r="M12" s="32"/>
      <c r="N12" s="32"/>
      <c r="O12" s="74">
        <f t="shared" si="0"/>
        <v>86</v>
      </c>
    </row>
    <row r="13" spans="1:15" ht="21" customHeight="1">
      <c r="A13" s="109"/>
      <c r="B13" s="98"/>
      <c r="C13" s="10" t="s">
        <v>18</v>
      </c>
      <c r="D13" s="12">
        <f>SUM(D11:D12)</f>
        <v>134</v>
      </c>
      <c r="E13" s="12">
        <f>SUM(E11:E12)</f>
        <v>238</v>
      </c>
      <c r="F13" s="12">
        <f>SUM(F11:F12)</f>
        <v>24</v>
      </c>
      <c r="G13" s="12">
        <f>SUM(G11:G12)</f>
        <v>51</v>
      </c>
      <c r="H13" s="12"/>
      <c r="I13" s="12"/>
      <c r="J13" s="12"/>
      <c r="K13" s="12"/>
      <c r="L13" s="12"/>
      <c r="M13" s="32"/>
      <c r="N13" s="32"/>
      <c r="O13" s="74">
        <f t="shared" si="0"/>
        <v>447</v>
      </c>
    </row>
    <row r="14" spans="1:15" ht="21" customHeight="1">
      <c r="A14" s="109"/>
      <c r="B14" s="98" t="s">
        <v>19</v>
      </c>
      <c r="C14" s="10" t="s">
        <v>16</v>
      </c>
      <c r="D14" s="12">
        <v>159</v>
      </c>
      <c r="E14" s="12">
        <v>309</v>
      </c>
      <c r="F14" s="12">
        <v>31</v>
      </c>
      <c r="G14" s="12">
        <v>53</v>
      </c>
      <c r="H14" s="12"/>
      <c r="I14" s="12"/>
      <c r="J14" s="12"/>
      <c r="K14" s="12"/>
      <c r="L14" s="12"/>
      <c r="M14" s="32"/>
      <c r="N14" s="32"/>
      <c r="O14" s="74">
        <f t="shared" si="0"/>
        <v>552</v>
      </c>
    </row>
    <row r="15" spans="1:15" ht="21" customHeight="1">
      <c r="A15" s="109"/>
      <c r="B15" s="98"/>
      <c r="C15" s="10" t="s">
        <v>17</v>
      </c>
      <c r="D15" s="12">
        <v>2</v>
      </c>
      <c r="E15" s="12">
        <v>6</v>
      </c>
      <c r="F15" s="12"/>
      <c r="G15" s="12">
        <v>1</v>
      </c>
      <c r="H15" s="12"/>
      <c r="I15" s="12"/>
      <c r="J15" s="12"/>
      <c r="K15" s="12"/>
      <c r="L15" s="12"/>
      <c r="M15" s="32"/>
      <c r="N15" s="32"/>
      <c r="O15" s="74">
        <f t="shared" si="0"/>
        <v>9</v>
      </c>
    </row>
    <row r="16" spans="1:15" ht="21" customHeight="1">
      <c r="A16" s="109"/>
      <c r="B16" s="98"/>
      <c r="C16" s="10" t="s">
        <v>18</v>
      </c>
      <c r="D16" s="11">
        <f>SUM(D14:D15)</f>
        <v>161</v>
      </c>
      <c r="E16" s="11">
        <f>SUM(E14:E15)</f>
        <v>315</v>
      </c>
      <c r="F16" s="11">
        <f>SUM(F14:F15)</f>
        <v>31</v>
      </c>
      <c r="G16" s="11">
        <f>SUM(G14:G15)</f>
        <v>54</v>
      </c>
      <c r="H16" s="12"/>
      <c r="I16" s="12"/>
      <c r="J16" s="12"/>
      <c r="K16" s="12"/>
      <c r="L16" s="12"/>
      <c r="M16" s="32"/>
      <c r="N16" s="32"/>
      <c r="O16" s="74">
        <f t="shared" si="0"/>
        <v>561</v>
      </c>
    </row>
    <row r="17" spans="1:15" ht="21" customHeight="1">
      <c r="A17" s="109"/>
      <c r="B17" s="98" t="s">
        <v>20</v>
      </c>
      <c r="C17" s="10" t="s">
        <v>16</v>
      </c>
      <c r="D17" s="12"/>
      <c r="E17" s="12"/>
      <c r="F17" s="12"/>
      <c r="G17" s="12"/>
      <c r="H17" s="12"/>
      <c r="I17" s="12"/>
      <c r="J17" s="12"/>
      <c r="K17" s="12"/>
      <c r="L17" s="12"/>
      <c r="M17" s="32"/>
      <c r="N17" s="32"/>
      <c r="O17" s="74">
        <f t="shared" si="0"/>
        <v>0</v>
      </c>
    </row>
    <row r="18" spans="1:15" ht="21" customHeight="1">
      <c r="A18" s="109"/>
      <c r="B18" s="98"/>
      <c r="C18" s="10" t="s">
        <v>17</v>
      </c>
      <c r="D18" s="12">
        <v>4</v>
      </c>
      <c r="E18" s="12">
        <v>1</v>
      </c>
      <c r="F18" s="12"/>
      <c r="G18" s="12">
        <v>1</v>
      </c>
      <c r="H18" s="12"/>
      <c r="I18" s="12"/>
      <c r="J18" s="12"/>
      <c r="K18" s="12"/>
      <c r="L18" s="12"/>
      <c r="M18" s="32"/>
      <c r="N18" s="32"/>
      <c r="O18" s="74">
        <f t="shared" si="0"/>
        <v>6</v>
      </c>
    </row>
    <row r="19" spans="1:15" ht="21" customHeight="1">
      <c r="A19" s="109"/>
      <c r="B19" s="98"/>
      <c r="C19" s="10" t="s">
        <v>18</v>
      </c>
      <c r="D19" s="11">
        <f>SUM(D17:D18)</f>
        <v>4</v>
      </c>
      <c r="E19" s="11">
        <f>SUM(E17:E18)</f>
        <v>1</v>
      </c>
      <c r="F19" s="11">
        <v>0</v>
      </c>
      <c r="G19" s="11">
        <f>SUM(G17:G18)</f>
        <v>1</v>
      </c>
      <c r="H19" s="11"/>
      <c r="I19" s="11"/>
      <c r="J19" s="11"/>
      <c r="K19" s="11"/>
      <c r="L19" s="11"/>
      <c r="M19" s="54"/>
      <c r="N19" s="41"/>
      <c r="O19" s="74">
        <f t="shared" si="0"/>
        <v>6</v>
      </c>
    </row>
    <row r="20" spans="1:15" ht="21" customHeight="1">
      <c r="A20" s="109"/>
      <c r="B20" s="98" t="s">
        <v>55</v>
      </c>
      <c r="C20" s="10" t="s">
        <v>16</v>
      </c>
      <c r="D20" s="11">
        <f aca="true" t="shared" si="1" ref="D20:G22">D11+D14+D17</f>
        <v>233</v>
      </c>
      <c r="E20" s="11">
        <f t="shared" si="1"/>
        <v>528</v>
      </c>
      <c r="F20" s="11">
        <f t="shared" si="1"/>
        <v>55</v>
      </c>
      <c r="G20" s="11">
        <f t="shared" si="1"/>
        <v>97</v>
      </c>
      <c r="H20" s="11"/>
      <c r="I20" s="11"/>
      <c r="J20" s="11"/>
      <c r="K20" s="11"/>
      <c r="L20" s="11"/>
      <c r="M20" s="54"/>
      <c r="N20" s="41"/>
      <c r="O20" s="74">
        <f t="shared" si="0"/>
        <v>913</v>
      </c>
    </row>
    <row r="21" spans="1:15" ht="21" customHeight="1">
      <c r="A21" s="109"/>
      <c r="B21" s="98"/>
      <c r="C21" s="10" t="s">
        <v>17</v>
      </c>
      <c r="D21" s="11">
        <f t="shared" si="1"/>
        <v>66</v>
      </c>
      <c r="E21" s="11">
        <f t="shared" si="1"/>
        <v>26</v>
      </c>
      <c r="F21" s="11">
        <f t="shared" si="1"/>
        <v>0</v>
      </c>
      <c r="G21" s="11">
        <f t="shared" si="1"/>
        <v>9</v>
      </c>
      <c r="H21" s="11"/>
      <c r="I21" s="11"/>
      <c r="J21" s="11"/>
      <c r="K21" s="11"/>
      <c r="L21" s="11"/>
      <c r="M21" s="54"/>
      <c r="N21" s="41"/>
      <c r="O21" s="74">
        <f t="shared" si="0"/>
        <v>101</v>
      </c>
    </row>
    <row r="22" spans="1:15" ht="21" customHeight="1" thickBot="1">
      <c r="A22" s="110"/>
      <c r="B22" s="101"/>
      <c r="C22" s="13" t="s">
        <v>18</v>
      </c>
      <c r="D22" s="11">
        <f t="shared" si="1"/>
        <v>299</v>
      </c>
      <c r="E22" s="11">
        <f t="shared" si="1"/>
        <v>554</v>
      </c>
      <c r="F22" s="11">
        <f t="shared" si="1"/>
        <v>55</v>
      </c>
      <c r="G22" s="11">
        <f t="shared" si="1"/>
        <v>106</v>
      </c>
      <c r="H22" s="11"/>
      <c r="I22" s="11"/>
      <c r="J22" s="11"/>
      <c r="K22" s="11"/>
      <c r="L22" s="11"/>
      <c r="M22" s="54"/>
      <c r="N22" s="41"/>
      <c r="O22" s="74">
        <f t="shared" si="0"/>
        <v>1014</v>
      </c>
    </row>
    <row r="23" spans="1:15" ht="21" customHeight="1">
      <c r="A23" s="108" t="s">
        <v>132</v>
      </c>
      <c r="B23" s="97" t="s">
        <v>15</v>
      </c>
      <c r="C23" s="7" t="s">
        <v>16</v>
      </c>
      <c r="D23" s="9">
        <v>5</v>
      </c>
      <c r="E23" s="9">
        <v>3</v>
      </c>
      <c r="F23" s="9">
        <v>3</v>
      </c>
      <c r="G23" s="9">
        <v>3</v>
      </c>
      <c r="H23" s="9"/>
      <c r="I23" s="9"/>
      <c r="J23" s="9"/>
      <c r="K23" s="9"/>
      <c r="L23" s="9"/>
      <c r="M23" s="37"/>
      <c r="N23" s="43"/>
      <c r="O23" s="73">
        <f t="shared" si="0"/>
        <v>14</v>
      </c>
    </row>
    <row r="24" spans="1:15" ht="21" customHeight="1">
      <c r="A24" s="109"/>
      <c r="B24" s="98"/>
      <c r="C24" s="10" t="s">
        <v>17</v>
      </c>
      <c r="D24" s="12">
        <v>4</v>
      </c>
      <c r="E24" s="12">
        <v>17</v>
      </c>
      <c r="F24" s="12"/>
      <c r="G24" s="12"/>
      <c r="H24" s="12"/>
      <c r="I24" s="12"/>
      <c r="J24" s="12"/>
      <c r="K24" s="12"/>
      <c r="L24" s="12"/>
      <c r="M24" s="32"/>
      <c r="N24" s="41"/>
      <c r="O24" s="74">
        <f t="shared" si="0"/>
        <v>21</v>
      </c>
    </row>
    <row r="25" spans="1:15" ht="21" customHeight="1">
      <c r="A25" s="109"/>
      <c r="B25" s="98"/>
      <c r="C25" s="10" t="s">
        <v>18</v>
      </c>
      <c r="D25" s="12">
        <f>SUM(D23:D24)</f>
        <v>9</v>
      </c>
      <c r="E25" s="12">
        <f>SUM(E23:E24)</f>
        <v>20</v>
      </c>
      <c r="F25" s="12">
        <f>SUM(F23:F24)</f>
        <v>3</v>
      </c>
      <c r="G25" s="12">
        <f>SUM(G23:G24)</f>
        <v>3</v>
      </c>
      <c r="H25" s="12"/>
      <c r="I25" s="12"/>
      <c r="J25" s="12"/>
      <c r="K25" s="12"/>
      <c r="L25" s="12"/>
      <c r="M25" s="32"/>
      <c r="N25" s="41"/>
      <c r="O25" s="74">
        <f t="shared" si="0"/>
        <v>35</v>
      </c>
    </row>
    <row r="26" spans="1:15" ht="21" customHeight="1">
      <c r="A26" s="109"/>
      <c r="B26" s="98" t="s">
        <v>19</v>
      </c>
      <c r="C26" s="10" t="s">
        <v>16</v>
      </c>
      <c r="D26" s="12">
        <v>6</v>
      </c>
      <c r="E26" s="12">
        <v>3</v>
      </c>
      <c r="F26" s="12">
        <v>7</v>
      </c>
      <c r="G26" s="12">
        <v>2</v>
      </c>
      <c r="H26" s="12"/>
      <c r="I26" s="12"/>
      <c r="J26" s="12"/>
      <c r="K26" s="12"/>
      <c r="L26" s="12"/>
      <c r="M26" s="32"/>
      <c r="N26" s="41"/>
      <c r="O26" s="74">
        <f t="shared" si="0"/>
        <v>18</v>
      </c>
    </row>
    <row r="27" spans="1:15" ht="21" customHeight="1">
      <c r="A27" s="109"/>
      <c r="B27" s="98"/>
      <c r="C27" s="10" t="s">
        <v>17</v>
      </c>
      <c r="D27" s="12">
        <v>2</v>
      </c>
      <c r="E27" s="12">
        <v>10</v>
      </c>
      <c r="F27" s="12"/>
      <c r="G27" s="12"/>
      <c r="H27" s="12"/>
      <c r="I27" s="12"/>
      <c r="J27" s="12"/>
      <c r="K27" s="12"/>
      <c r="L27" s="12"/>
      <c r="M27" s="32"/>
      <c r="N27" s="41"/>
      <c r="O27" s="74">
        <f t="shared" si="0"/>
        <v>12</v>
      </c>
    </row>
    <row r="28" spans="1:15" ht="21" customHeight="1">
      <c r="A28" s="109"/>
      <c r="B28" s="98"/>
      <c r="C28" s="10" t="s">
        <v>18</v>
      </c>
      <c r="D28" s="12">
        <f>SUM(D26:D27)</f>
        <v>8</v>
      </c>
      <c r="E28" s="12">
        <f>SUM(E26:E27)</f>
        <v>13</v>
      </c>
      <c r="F28" s="12">
        <f>SUM(F26:F27)</f>
        <v>7</v>
      </c>
      <c r="G28" s="12">
        <f>SUM(G26:G27)</f>
        <v>2</v>
      </c>
      <c r="H28" s="12"/>
      <c r="I28" s="12"/>
      <c r="J28" s="12"/>
      <c r="K28" s="12"/>
      <c r="L28" s="12"/>
      <c r="M28" s="32"/>
      <c r="N28" s="41"/>
      <c r="O28" s="74">
        <f t="shared" si="0"/>
        <v>30</v>
      </c>
    </row>
    <row r="29" spans="1:15" ht="21" customHeight="1">
      <c r="A29" s="109"/>
      <c r="B29" s="98" t="s">
        <v>84</v>
      </c>
      <c r="C29" s="10" t="s">
        <v>16</v>
      </c>
      <c r="D29" s="11">
        <f aca="true" t="shared" si="2" ref="D29:G31">D23+D26</f>
        <v>11</v>
      </c>
      <c r="E29" s="11">
        <f t="shared" si="2"/>
        <v>6</v>
      </c>
      <c r="F29" s="11">
        <f t="shared" si="2"/>
        <v>10</v>
      </c>
      <c r="G29" s="11">
        <f t="shared" si="2"/>
        <v>5</v>
      </c>
      <c r="H29" s="11"/>
      <c r="I29" s="11"/>
      <c r="J29" s="11"/>
      <c r="K29" s="11"/>
      <c r="L29" s="11"/>
      <c r="M29" s="54"/>
      <c r="N29" s="41"/>
      <c r="O29" s="74">
        <f t="shared" si="0"/>
        <v>32</v>
      </c>
    </row>
    <row r="30" spans="1:15" ht="21" customHeight="1">
      <c r="A30" s="109"/>
      <c r="B30" s="98"/>
      <c r="C30" s="10" t="s">
        <v>17</v>
      </c>
      <c r="D30" s="11">
        <f t="shared" si="2"/>
        <v>6</v>
      </c>
      <c r="E30" s="11">
        <f t="shared" si="2"/>
        <v>27</v>
      </c>
      <c r="F30" s="11">
        <f t="shared" si="2"/>
        <v>0</v>
      </c>
      <c r="G30" s="11">
        <f t="shared" si="2"/>
        <v>0</v>
      </c>
      <c r="H30" s="11"/>
      <c r="I30" s="11"/>
      <c r="J30" s="11"/>
      <c r="K30" s="11"/>
      <c r="L30" s="11"/>
      <c r="M30" s="54"/>
      <c r="N30" s="41"/>
      <c r="O30" s="74">
        <f t="shared" si="0"/>
        <v>33</v>
      </c>
    </row>
    <row r="31" spans="1:15" ht="21" customHeight="1" thickBot="1">
      <c r="A31" s="110"/>
      <c r="B31" s="101"/>
      <c r="C31" s="13" t="s">
        <v>18</v>
      </c>
      <c r="D31" s="11">
        <f t="shared" si="2"/>
        <v>17</v>
      </c>
      <c r="E31" s="11">
        <f t="shared" si="2"/>
        <v>33</v>
      </c>
      <c r="F31" s="11">
        <f t="shared" si="2"/>
        <v>10</v>
      </c>
      <c r="G31" s="11">
        <f t="shared" si="2"/>
        <v>5</v>
      </c>
      <c r="H31" s="11"/>
      <c r="I31" s="11"/>
      <c r="J31" s="11"/>
      <c r="K31" s="11"/>
      <c r="L31" s="11"/>
      <c r="M31" s="54"/>
      <c r="N31" s="41"/>
      <c r="O31" s="74">
        <f t="shared" si="0"/>
        <v>65</v>
      </c>
    </row>
    <row r="32" spans="1:15" ht="21" customHeight="1">
      <c r="A32" s="108" t="s">
        <v>85</v>
      </c>
      <c r="B32" s="97" t="s">
        <v>15</v>
      </c>
      <c r="C32" s="7" t="s">
        <v>16</v>
      </c>
      <c r="D32" s="9">
        <v>695</v>
      </c>
      <c r="E32" s="9">
        <v>985</v>
      </c>
      <c r="F32" s="9">
        <v>225</v>
      </c>
      <c r="G32" s="9">
        <v>211</v>
      </c>
      <c r="H32" s="9"/>
      <c r="I32" s="9"/>
      <c r="J32" s="9"/>
      <c r="K32" s="9"/>
      <c r="L32" s="9"/>
      <c r="M32" s="37"/>
      <c r="N32" s="43"/>
      <c r="O32" s="73">
        <f t="shared" si="0"/>
        <v>2116</v>
      </c>
    </row>
    <row r="33" spans="1:15" ht="21" customHeight="1">
      <c r="A33" s="109"/>
      <c r="B33" s="98"/>
      <c r="C33" s="10" t="s">
        <v>17</v>
      </c>
      <c r="D33" s="12">
        <v>17</v>
      </c>
      <c r="E33" s="12">
        <v>23</v>
      </c>
      <c r="F33" s="12"/>
      <c r="G33" s="12"/>
      <c r="H33" s="12"/>
      <c r="I33" s="12"/>
      <c r="J33" s="12"/>
      <c r="K33" s="12"/>
      <c r="L33" s="12"/>
      <c r="M33" s="32"/>
      <c r="N33" s="41"/>
      <c r="O33" s="74">
        <f t="shared" si="0"/>
        <v>40</v>
      </c>
    </row>
    <row r="34" spans="1:15" ht="21" customHeight="1">
      <c r="A34" s="109"/>
      <c r="B34" s="98"/>
      <c r="C34" s="10" t="s">
        <v>18</v>
      </c>
      <c r="D34" s="11">
        <f>SUM(D32:D33)</f>
        <v>712</v>
      </c>
      <c r="E34" s="11">
        <f>SUM(E32:E33)</f>
        <v>1008</v>
      </c>
      <c r="F34" s="11">
        <f>SUM(F32:F33)</f>
        <v>225</v>
      </c>
      <c r="G34" s="11">
        <f>SUM(G32:G33)</f>
        <v>211</v>
      </c>
      <c r="H34" s="12"/>
      <c r="I34" s="12"/>
      <c r="J34" s="12"/>
      <c r="K34" s="12"/>
      <c r="L34" s="12"/>
      <c r="M34" s="32"/>
      <c r="N34" s="41"/>
      <c r="O34" s="74">
        <f t="shared" si="0"/>
        <v>2156</v>
      </c>
    </row>
    <row r="35" spans="1:15" ht="21" customHeight="1">
      <c r="A35" s="109"/>
      <c r="B35" s="98" t="s">
        <v>19</v>
      </c>
      <c r="C35" s="10" t="s">
        <v>16</v>
      </c>
      <c r="D35" s="12">
        <v>1002</v>
      </c>
      <c r="E35" s="12">
        <v>1383</v>
      </c>
      <c r="F35" s="12">
        <v>384</v>
      </c>
      <c r="G35" s="12">
        <v>379</v>
      </c>
      <c r="H35" s="12"/>
      <c r="I35" s="12"/>
      <c r="J35" s="12"/>
      <c r="K35" s="12"/>
      <c r="L35" s="12"/>
      <c r="M35" s="32"/>
      <c r="N35" s="41"/>
      <c r="O35" s="74">
        <f t="shared" si="0"/>
        <v>3148</v>
      </c>
    </row>
    <row r="36" spans="1:15" ht="21" customHeight="1">
      <c r="A36" s="109"/>
      <c r="B36" s="98"/>
      <c r="C36" s="10" t="s">
        <v>17</v>
      </c>
      <c r="D36" s="12"/>
      <c r="E36" s="12">
        <v>7</v>
      </c>
      <c r="F36" s="12"/>
      <c r="G36" s="12"/>
      <c r="H36" s="12"/>
      <c r="I36" s="12"/>
      <c r="J36" s="12"/>
      <c r="K36" s="12"/>
      <c r="L36" s="12"/>
      <c r="M36" s="32"/>
      <c r="N36" s="41"/>
      <c r="O36" s="74">
        <f t="shared" si="0"/>
        <v>7</v>
      </c>
    </row>
    <row r="37" spans="1:15" ht="21" customHeight="1">
      <c r="A37" s="109"/>
      <c r="B37" s="98"/>
      <c r="C37" s="10" t="s">
        <v>18</v>
      </c>
      <c r="D37" s="12">
        <f>SUM(D35:D36)</f>
        <v>1002</v>
      </c>
      <c r="E37" s="12">
        <f>SUM(E35:E36)</f>
        <v>1390</v>
      </c>
      <c r="F37" s="12">
        <f>SUM(F35:F36)</f>
        <v>384</v>
      </c>
      <c r="G37" s="12">
        <f>SUM(G35:G36)</f>
        <v>379</v>
      </c>
      <c r="H37" s="12"/>
      <c r="I37" s="12"/>
      <c r="J37" s="12"/>
      <c r="K37" s="12"/>
      <c r="L37" s="12"/>
      <c r="M37" s="32"/>
      <c r="N37" s="41"/>
      <c r="O37" s="74">
        <f t="shared" si="0"/>
        <v>3155</v>
      </c>
    </row>
    <row r="38" spans="1:15" ht="21" customHeight="1">
      <c r="A38" s="109"/>
      <c r="B38" s="98" t="s">
        <v>84</v>
      </c>
      <c r="C38" s="10" t="s">
        <v>16</v>
      </c>
      <c r="D38" s="11">
        <f aca="true" t="shared" si="3" ref="D38:G40">D32+D35</f>
        <v>1697</v>
      </c>
      <c r="E38" s="11">
        <f t="shared" si="3"/>
        <v>2368</v>
      </c>
      <c r="F38" s="11">
        <f t="shared" si="3"/>
        <v>609</v>
      </c>
      <c r="G38" s="11">
        <f t="shared" si="3"/>
        <v>590</v>
      </c>
      <c r="H38" s="11"/>
      <c r="I38" s="11"/>
      <c r="J38" s="11"/>
      <c r="K38" s="11"/>
      <c r="L38" s="11"/>
      <c r="M38" s="54"/>
      <c r="N38" s="41"/>
      <c r="O38" s="74">
        <f t="shared" si="0"/>
        <v>5264</v>
      </c>
    </row>
    <row r="39" spans="1:15" ht="21" customHeight="1">
      <c r="A39" s="109"/>
      <c r="B39" s="98"/>
      <c r="C39" s="10" t="s">
        <v>17</v>
      </c>
      <c r="D39" s="11">
        <f t="shared" si="3"/>
        <v>17</v>
      </c>
      <c r="E39" s="11">
        <f t="shared" si="3"/>
        <v>30</v>
      </c>
      <c r="F39" s="11">
        <f t="shared" si="3"/>
        <v>0</v>
      </c>
      <c r="G39" s="11">
        <f t="shared" si="3"/>
        <v>0</v>
      </c>
      <c r="H39" s="11"/>
      <c r="I39" s="11"/>
      <c r="J39" s="11"/>
      <c r="K39" s="11"/>
      <c r="L39" s="11"/>
      <c r="M39" s="54"/>
      <c r="N39" s="41"/>
      <c r="O39" s="74">
        <f t="shared" si="0"/>
        <v>47</v>
      </c>
    </row>
    <row r="40" spans="1:15" ht="21" customHeight="1" thickBot="1">
      <c r="A40" s="110"/>
      <c r="B40" s="101"/>
      <c r="C40" s="13" t="s">
        <v>18</v>
      </c>
      <c r="D40" s="11">
        <f t="shared" si="3"/>
        <v>1714</v>
      </c>
      <c r="E40" s="11">
        <f t="shared" si="3"/>
        <v>2398</v>
      </c>
      <c r="F40" s="11">
        <f t="shared" si="3"/>
        <v>609</v>
      </c>
      <c r="G40" s="11">
        <f t="shared" si="3"/>
        <v>590</v>
      </c>
      <c r="H40" s="11"/>
      <c r="I40" s="11"/>
      <c r="J40" s="11"/>
      <c r="K40" s="11"/>
      <c r="L40" s="11"/>
      <c r="M40" s="54"/>
      <c r="N40" s="41"/>
      <c r="O40" s="74">
        <f t="shared" si="0"/>
        <v>5311</v>
      </c>
    </row>
    <row r="41" spans="1:15" ht="21" customHeight="1">
      <c r="A41" s="126" t="s">
        <v>21</v>
      </c>
      <c r="B41" s="127"/>
      <c r="C41" s="7" t="s">
        <v>16</v>
      </c>
      <c r="D41" s="9">
        <v>98</v>
      </c>
      <c r="E41" s="9">
        <v>127</v>
      </c>
      <c r="F41" s="9">
        <v>42</v>
      </c>
      <c r="G41" s="9">
        <v>41</v>
      </c>
      <c r="H41" s="9"/>
      <c r="I41" s="9"/>
      <c r="J41" s="9"/>
      <c r="K41" s="9"/>
      <c r="L41" s="9"/>
      <c r="M41" s="37"/>
      <c r="N41" s="43"/>
      <c r="O41" s="73">
        <f t="shared" si="0"/>
        <v>308</v>
      </c>
    </row>
    <row r="42" spans="1:15" ht="21" customHeight="1">
      <c r="A42" s="128"/>
      <c r="B42" s="129"/>
      <c r="C42" s="10" t="s">
        <v>17</v>
      </c>
      <c r="D42" s="12">
        <v>4</v>
      </c>
      <c r="E42" s="12">
        <v>3</v>
      </c>
      <c r="F42" s="12"/>
      <c r="G42" s="12">
        <v>4</v>
      </c>
      <c r="H42" s="12"/>
      <c r="I42" s="12"/>
      <c r="J42" s="12"/>
      <c r="K42" s="12"/>
      <c r="L42" s="12"/>
      <c r="M42" s="32"/>
      <c r="N42" s="41"/>
      <c r="O42" s="74">
        <f t="shared" si="0"/>
        <v>11</v>
      </c>
    </row>
    <row r="43" spans="1:15" ht="21" customHeight="1" thickBot="1">
      <c r="A43" s="130"/>
      <c r="B43" s="131"/>
      <c r="C43" s="13" t="s">
        <v>18</v>
      </c>
      <c r="D43" s="14">
        <f>SUM(D41:D42)</f>
        <v>102</v>
      </c>
      <c r="E43" s="14">
        <f>SUM(E41:E42)</f>
        <v>130</v>
      </c>
      <c r="F43" s="14">
        <f>SUM(F41:F42)</f>
        <v>42</v>
      </c>
      <c r="G43" s="14">
        <f>SUM(G41:G42)</f>
        <v>45</v>
      </c>
      <c r="H43" s="44"/>
      <c r="I43" s="44"/>
      <c r="J43" s="44"/>
      <c r="K43" s="44"/>
      <c r="L43" s="44"/>
      <c r="M43" s="55"/>
      <c r="N43" s="45"/>
      <c r="O43" s="90">
        <f t="shared" si="0"/>
        <v>319</v>
      </c>
    </row>
    <row r="44" spans="1:15" ht="21" customHeight="1">
      <c r="A44" s="126" t="s">
        <v>22</v>
      </c>
      <c r="B44" s="127"/>
      <c r="C44" s="7" t="s">
        <v>16</v>
      </c>
      <c r="D44" s="9">
        <v>23</v>
      </c>
      <c r="E44" s="9">
        <v>75</v>
      </c>
      <c r="F44" s="9">
        <v>6</v>
      </c>
      <c r="G44" s="9">
        <v>13</v>
      </c>
      <c r="H44" s="9"/>
      <c r="I44" s="9"/>
      <c r="J44" s="9"/>
      <c r="K44" s="9"/>
      <c r="L44" s="9"/>
      <c r="M44" s="37"/>
      <c r="N44" s="43"/>
      <c r="O44" s="79">
        <f t="shared" si="0"/>
        <v>117</v>
      </c>
    </row>
    <row r="45" spans="1:15" ht="21" customHeight="1">
      <c r="A45" s="128"/>
      <c r="B45" s="129"/>
      <c r="C45" s="10" t="s">
        <v>17</v>
      </c>
      <c r="D45" s="12"/>
      <c r="E45" s="12"/>
      <c r="F45" s="12"/>
      <c r="G45" s="12"/>
      <c r="H45" s="12"/>
      <c r="I45" s="12"/>
      <c r="J45" s="12"/>
      <c r="K45" s="12"/>
      <c r="L45" s="12"/>
      <c r="M45" s="32"/>
      <c r="N45" s="41"/>
      <c r="O45" s="74">
        <f t="shared" si="0"/>
        <v>0</v>
      </c>
    </row>
    <row r="46" spans="1:15" ht="21" customHeight="1" thickBot="1">
      <c r="A46" s="130"/>
      <c r="B46" s="131"/>
      <c r="C46" s="13" t="s">
        <v>18</v>
      </c>
      <c r="D46" s="14">
        <f>SUM(D44:D45)</f>
        <v>23</v>
      </c>
      <c r="E46" s="14">
        <f>SUM(E44:E45)</f>
        <v>75</v>
      </c>
      <c r="F46" s="14">
        <f>SUM(F44:F45)</f>
        <v>6</v>
      </c>
      <c r="G46" s="14">
        <f>SUM(G44:G45)</f>
        <v>13</v>
      </c>
      <c r="H46" s="44"/>
      <c r="I46" s="44"/>
      <c r="J46" s="44"/>
      <c r="K46" s="44"/>
      <c r="L46" s="44"/>
      <c r="M46" s="55"/>
      <c r="N46" s="45"/>
      <c r="O46" s="74">
        <f t="shared" si="0"/>
        <v>117</v>
      </c>
    </row>
    <row r="47" spans="1:15" ht="21" customHeight="1" thickBot="1">
      <c r="A47" s="139" t="s">
        <v>23</v>
      </c>
      <c r="B47" s="140"/>
      <c r="C47" s="141"/>
      <c r="D47" s="16">
        <f>SUM(D46+D43+D40+D31+D22)</f>
        <v>2155</v>
      </c>
      <c r="E47" s="16">
        <f>SUM(E46+E43+E40+E31+E22)</f>
        <v>3190</v>
      </c>
      <c r="F47" s="16">
        <f>SUM(F46+F43+F40+F31+F22)</f>
        <v>722</v>
      </c>
      <c r="G47" s="16">
        <f>SUM(G46+G43+G40+G31+G22)</f>
        <v>759</v>
      </c>
      <c r="H47" s="16"/>
      <c r="I47" s="16"/>
      <c r="J47" s="16"/>
      <c r="K47" s="16"/>
      <c r="L47" s="16"/>
      <c r="M47" s="39"/>
      <c r="N47" s="48"/>
      <c r="O47" s="76">
        <f t="shared" si="0"/>
        <v>6826</v>
      </c>
    </row>
    <row r="48" spans="1:15" ht="21" customHeight="1" thickBot="1">
      <c r="A48" s="139" t="s">
        <v>83</v>
      </c>
      <c r="B48" s="140"/>
      <c r="C48" s="141"/>
      <c r="D48" s="16">
        <v>19</v>
      </c>
      <c r="E48" s="16">
        <v>40</v>
      </c>
      <c r="F48" s="16">
        <v>18</v>
      </c>
      <c r="G48" s="16">
        <v>9</v>
      </c>
      <c r="H48" s="16"/>
      <c r="I48" s="16"/>
      <c r="J48" s="16"/>
      <c r="K48" s="16"/>
      <c r="L48" s="16"/>
      <c r="M48" s="39"/>
      <c r="N48" s="48"/>
      <c r="O48" s="76">
        <f t="shared" si="0"/>
        <v>86</v>
      </c>
    </row>
    <row r="49" spans="1:15" ht="21" customHeight="1" thickBot="1">
      <c r="A49" s="139" t="s">
        <v>24</v>
      </c>
      <c r="B49" s="140"/>
      <c r="C49" s="141"/>
      <c r="D49" s="16">
        <f>SUM(D47:D48)</f>
        <v>2174</v>
      </c>
      <c r="E49" s="16">
        <f>SUM(E47:E48)</f>
        <v>3230</v>
      </c>
      <c r="F49" s="16">
        <f>SUM(F47:F48)</f>
        <v>740</v>
      </c>
      <c r="G49" s="16">
        <f>SUM(G47:G48)</f>
        <v>768</v>
      </c>
      <c r="H49" s="16"/>
      <c r="I49" s="16"/>
      <c r="J49" s="16"/>
      <c r="K49" s="16"/>
      <c r="L49" s="16"/>
      <c r="M49" s="39"/>
      <c r="N49" s="48"/>
      <c r="O49" s="76">
        <f t="shared" si="0"/>
        <v>6912</v>
      </c>
    </row>
    <row r="50" spans="1:15" ht="21" customHeight="1">
      <c r="A50" s="142" t="s">
        <v>82</v>
      </c>
      <c r="B50" s="132" t="s">
        <v>25</v>
      </c>
      <c r="C50" s="17" t="s">
        <v>26</v>
      </c>
      <c r="D50" s="19">
        <v>999</v>
      </c>
      <c r="E50" s="19">
        <v>1331</v>
      </c>
      <c r="F50" s="19">
        <v>357</v>
      </c>
      <c r="G50" s="19">
        <v>396</v>
      </c>
      <c r="H50" s="19"/>
      <c r="I50" s="19"/>
      <c r="J50" s="19"/>
      <c r="K50" s="19"/>
      <c r="L50" s="19"/>
      <c r="M50" s="35"/>
      <c r="N50" s="46"/>
      <c r="O50" s="89">
        <f t="shared" si="0"/>
        <v>3083</v>
      </c>
    </row>
    <row r="51" spans="1:15" ht="21" customHeight="1">
      <c r="A51" s="99"/>
      <c r="B51" s="129"/>
      <c r="C51" s="10" t="s">
        <v>27</v>
      </c>
      <c r="D51" s="12">
        <v>732</v>
      </c>
      <c r="E51" s="12">
        <v>1045</v>
      </c>
      <c r="F51" s="12">
        <v>293</v>
      </c>
      <c r="G51" s="12">
        <v>324</v>
      </c>
      <c r="H51" s="12"/>
      <c r="I51" s="12"/>
      <c r="J51" s="12"/>
      <c r="K51" s="12"/>
      <c r="L51" s="12"/>
      <c r="M51" s="32"/>
      <c r="N51" s="41"/>
      <c r="O51" s="74">
        <f t="shared" si="0"/>
        <v>2394</v>
      </c>
    </row>
    <row r="52" spans="1:15" ht="21" customHeight="1">
      <c r="A52" s="99"/>
      <c r="B52" s="129"/>
      <c r="C52" s="10" t="s">
        <v>18</v>
      </c>
      <c r="D52" s="12">
        <f>SUM(D50:D51)</f>
        <v>1731</v>
      </c>
      <c r="E52" s="12">
        <f>SUM(E50:E51)</f>
        <v>2376</v>
      </c>
      <c r="F52" s="12">
        <f>SUM(F50:F51)</f>
        <v>650</v>
      </c>
      <c r="G52" s="12">
        <f>SUM(G50:G51)</f>
        <v>720</v>
      </c>
      <c r="H52" s="12"/>
      <c r="I52" s="12"/>
      <c r="J52" s="12"/>
      <c r="K52" s="12"/>
      <c r="L52" s="12"/>
      <c r="M52" s="32"/>
      <c r="N52" s="41"/>
      <c r="O52" s="74">
        <f t="shared" si="0"/>
        <v>5477</v>
      </c>
    </row>
    <row r="53" spans="1:15" ht="21" customHeight="1">
      <c r="A53" s="99"/>
      <c r="B53" s="135" t="s">
        <v>81</v>
      </c>
      <c r="C53" s="136"/>
      <c r="D53" s="12">
        <v>6</v>
      </c>
      <c r="E53" s="12">
        <v>8</v>
      </c>
      <c r="F53" s="12">
        <v>3</v>
      </c>
      <c r="G53" s="12">
        <v>6</v>
      </c>
      <c r="H53" s="12"/>
      <c r="I53" s="12"/>
      <c r="J53" s="12"/>
      <c r="K53" s="12"/>
      <c r="L53" s="12"/>
      <c r="M53" s="32"/>
      <c r="N53" s="41"/>
      <c r="O53" s="74">
        <f t="shared" si="0"/>
        <v>23</v>
      </c>
    </row>
    <row r="54" spans="1:15" ht="21" customHeight="1" thickBot="1">
      <c r="A54" s="143"/>
      <c r="B54" s="137" t="s">
        <v>80</v>
      </c>
      <c r="C54" s="138"/>
      <c r="D54" s="21">
        <v>43</v>
      </c>
      <c r="E54" s="21">
        <v>54</v>
      </c>
      <c r="F54" s="21">
        <v>20</v>
      </c>
      <c r="G54" s="21">
        <v>16</v>
      </c>
      <c r="H54" s="21"/>
      <c r="I54" s="21"/>
      <c r="J54" s="21"/>
      <c r="K54" s="21"/>
      <c r="L54" s="21"/>
      <c r="M54" s="40"/>
      <c r="N54" s="42"/>
      <c r="O54" s="90">
        <f t="shared" si="0"/>
        <v>133</v>
      </c>
    </row>
    <row r="55" spans="1:15" ht="21" customHeight="1" thickBot="1">
      <c r="A55" s="144" t="s">
        <v>28</v>
      </c>
      <c r="B55" s="145"/>
      <c r="C55" s="145"/>
      <c r="D55" s="16">
        <f>SUM(D52:D54)</f>
        <v>1780</v>
      </c>
      <c r="E55" s="16">
        <f>SUM(E52:E54)</f>
        <v>2438</v>
      </c>
      <c r="F55" s="16">
        <f>SUM(F52:F54)</f>
        <v>673</v>
      </c>
      <c r="G55" s="16">
        <f>SUM(G52:G54)</f>
        <v>742</v>
      </c>
      <c r="H55" s="16"/>
      <c r="I55" s="16"/>
      <c r="J55" s="16"/>
      <c r="K55" s="16"/>
      <c r="L55" s="16"/>
      <c r="M55" s="39"/>
      <c r="N55" s="48"/>
      <c r="O55" s="76">
        <f t="shared" si="0"/>
        <v>5633</v>
      </c>
    </row>
    <row r="56" spans="1:15" ht="23.25" customHeight="1" thickBot="1">
      <c r="A56" s="147" t="s">
        <v>79</v>
      </c>
      <c r="B56" s="148"/>
      <c r="C56" s="148"/>
      <c r="D56" s="78">
        <f>SUM(D49+D55)</f>
        <v>3954</v>
      </c>
      <c r="E56" s="78">
        <f>SUM(E49+E55)</f>
        <v>5668</v>
      </c>
      <c r="F56" s="78">
        <f>SUM(F49+F55)</f>
        <v>1413</v>
      </c>
      <c r="G56" s="78">
        <f>SUM(G49+G55)</f>
        <v>1510</v>
      </c>
      <c r="H56" s="78"/>
      <c r="I56" s="78"/>
      <c r="J56" s="78"/>
      <c r="K56" s="78"/>
      <c r="L56" s="78"/>
      <c r="M56" s="82"/>
      <c r="N56" s="94"/>
      <c r="O56" s="76">
        <f t="shared" si="0"/>
        <v>12545</v>
      </c>
    </row>
    <row r="59" spans="1:15" ht="13.5">
      <c r="A59" s="133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</row>
    <row r="60" spans="1:15" ht="13.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</row>
  </sheetData>
  <sheetProtection/>
  <mergeCells count="41">
    <mergeCell ref="A56:C56"/>
    <mergeCell ref="A49:C49"/>
    <mergeCell ref="B53:C53"/>
    <mergeCell ref="G7:G10"/>
    <mergeCell ref="E7:E10"/>
    <mergeCell ref="F7:F10"/>
    <mergeCell ref="C8:C10"/>
    <mergeCell ref="A41:B43"/>
    <mergeCell ref="A55:C55"/>
    <mergeCell ref="A50:A54"/>
    <mergeCell ref="A59:O60"/>
    <mergeCell ref="B11:B13"/>
    <mergeCell ref="B14:B16"/>
    <mergeCell ref="B17:B19"/>
    <mergeCell ref="B20:B22"/>
    <mergeCell ref="A48:C48"/>
    <mergeCell ref="B54:C54"/>
    <mergeCell ref="B38:B40"/>
    <mergeCell ref="A32:A40"/>
    <mergeCell ref="A47:C47"/>
    <mergeCell ref="A44:B46"/>
    <mergeCell ref="B29:B31"/>
    <mergeCell ref="B32:B34"/>
    <mergeCell ref="B50:B52"/>
    <mergeCell ref="B26:B28"/>
    <mergeCell ref="B35:B37"/>
    <mergeCell ref="B23:B25"/>
    <mergeCell ref="J7:J10"/>
    <mergeCell ref="A11:A22"/>
    <mergeCell ref="D7:D10"/>
    <mergeCell ref="H7:H10"/>
    <mergeCell ref="L7:L10"/>
    <mergeCell ref="A23:A31"/>
    <mergeCell ref="I7:I10"/>
    <mergeCell ref="O7:O10"/>
    <mergeCell ref="K7:K10"/>
    <mergeCell ref="A7:C7"/>
    <mergeCell ref="A8:A10"/>
    <mergeCell ref="B8:B10"/>
    <mergeCell ref="M7:M10"/>
    <mergeCell ref="N7:N10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59" sqref="A59:O60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6" ht="15" customHeight="1">
      <c r="A4" s="22"/>
      <c r="B4" s="22"/>
      <c r="C4" s="22"/>
      <c r="D4" s="22"/>
      <c r="E4" s="22"/>
      <c r="F4" s="22"/>
    </row>
    <row r="5" spans="1:15" ht="15" customHeight="1">
      <c r="A5" s="49" t="s">
        <v>162</v>
      </c>
      <c r="C5" s="50"/>
      <c r="D5" s="6"/>
      <c r="E5" s="52"/>
      <c r="F5" s="52"/>
      <c r="J5" s="53"/>
      <c r="K5" s="53"/>
      <c r="L5" s="53"/>
      <c r="M5" s="53"/>
      <c r="N5" s="53"/>
      <c r="O5" s="24"/>
    </row>
    <row r="6" spans="10:15" ht="15" customHeight="1" thickBot="1">
      <c r="J6" s="25"/>
      <c r="K6" s="25"/>
      <c r="L6" s="25"/>
      <c r="M6" s="25"/>
      <c r="N6" s="25"/>
      <c r="O6" s="25"/>
    </row>
    <row r="7" spans="1:15" ht="48" customHeight="1">
      <c r="A7" s="105" t="s">
        <v>77</v>
      </c>
      <c r="B7" s="106"/>
      <c r="C7" s="107"/>
      <c r="D7" s="157" t="s">
        <v>161</v>
      </c>
      <c r="E7" s="160" t="s">
        <v>160</v>
      </c>
      <c r="F7" s="118" t="s">
        <v>34</v>
      </c>
      <c r="G7" s="118" t="s">
        <v>159</v>
      </c>
      <c r="H7" s="118" t="s">
        <v>158</v>
      </c>
      <c r="I7" s="118" t="s">
        <v>157</v>
      </c>
      <c r="J7" s="165" t="s">
        <v>156</v>
      </c>
      <c r="K7" s="118"/>
      <c r="L7" s="118"/>
      <c r="M7" s="118"/>
      <c r="N7" s="168"/>
      <c r="O7" s="162" t="s">
        <v>43</v>
      </c>
    </row>
    <row r="8" spans="1:15" ht="13.5">
      <c r="A8" s="99" t="s">
        <v>12</v>
      </c>
      <c r="B8" s="98" t="s">
        <v>13</v>
      </c>
      <c r="C8" s="121" t="s">
        <v>14</v>
      </c>
      <c r="D8" s="158"/>
      <c r="E8" s="161"/>
      <c r="F8" s="180"/>
      <c r="G8" s="153"/>
      <c r="H8" s="153"/>
      <c r="I8" s="153"/>
      <c r="J8" s="166"/>
      <c r="K8" s="155"/>
      <c r="L8" s="155"/>
      <c r="M8" s="155"/>
      <c r="N8" s="188"/>
      <c r="O8" s="163"/>
    </row>
    <row r="9" spans="1:15" ht="13.5">
      <c r="A9" s="99"/>
      <c r="B9" s="98"/>
      <c r="C9" s="121"/>
      <c r="D9" s="158"/>
      <c r="E9" s="161"/>
      <c r="F9" s="180"/>
      <c r="G9" s="153"/>
      <c r="H9" s="153"/>
      <c r="I9" s="153"/>
      <c r="J9" s="166"/>
      <c r="K9" s="155"/>
      <c r="L9" s="155"/>
      <c r="M9" s="155"/>
      <c r="N9" s="188"/>
      <c r="O9" s="163"/>
    </row>
    <row r="10" spans="1:15" ht="18.75" customHeight="1" thickBot="1">
      <c r="A10" s="100"/>
      <c r="B10" s="101"/>
      <c r="C10" s="122"/>
      <c r="D10" s="159"/>
      <c r="E10" s="179"/>
      <c r="F10" s="181"/>
      <c r="G10" s="154"/>
      <c r="H10" s="154"/>
      <c r="I10" s="154"/>
      <c r="J10" s="167"/>
      <c r="K10" s="156"/>
      <c r="L10" s="156"/>
      <c r="M10" s="156"/>
      <c r="N10" s="188"/>
      <c r="O10" s="164"/>
    </row>
    <row r="11" spans="1:15" ht="21" customHeight="1">
      <c r="A11" s="108" t="s">
        <v>63</v>
      </c>
      <c r="B11" s="97" t="s">
        <v>15</v>
      </c>
      <c r="C11" s="7" t="s">
        <v>16</v>
      </c>
      <c r="D11" s="8">
        <v>244</v>
      </c>
      <c r="E11" s="9">
        <v>200</v>
      </c>
      <c r="F11" s="9">
        <v>515</v>
      </c>
      <c r="G11" s="9">
        <v>320</v>
      </c>
      <c r="H11" s="9">
        <v>568</v>
      </c>
      <c r="I11" s="9">
        <v>596</v>
      </c>
      <c r="J11" s="37">
        <v>534</v>
      </c>
      <c r="K11" s="37"/>
      <c r="L11" s="9"/>
      <c r="M11" s="60"/>
      <c r="N11" s="43"/>
      <c r="O11" s="73">
        <f aca="true" t="shared" si="0" ref="O11:O56">SUM(D11:J11)</f>
        <v>2977</v>
      </c>
    </row>
    <row r="12" spans="1:15" ht="21" customHeight="1">
      <c r="A12" s="109"/>
      <c r="B12" s="98"/>
      <c r="C12" s="10" t="s">
        <v>17</v>
      </c>
      <c r="D12" s="11">
        <v>61</v>
      </c>
      <c r="E12" s="12">
        <v>8</v>
      </c>
      <c r="F12" s="12">
        <v>195</v>
      </c>
      <c r="G12" s="12">
        <v>46</v>
      </c>
      <c r="H12" s="12">
        <v>118</v>
      </c>
      <c r="I12" s="12">
        <v>108</v>
      </c>
      <c r="J12" s="32">
        <v>89</v>
      </c>
      <c r="K12" s="32"/>
      <c r="L12" s="12"/>
      <c r="M12" s="54"/>
      <c r="N12" s="41"/>
      <c r="O12" s="74">
        <f t="shared" si="0"/>
        <v>625</v>
      </c>
    </row>
    <row r="13" spans="1:15" ht="21" customHeight="1">
      <c r="A13" s="109"/>
      <c r="B13" s="98"/>
      <c r="C13" s="10" t="s">
        <v>18</v>
      </c>
      <c r="D13" s="11">
        <f aca="true" t="shared" si="1" ref="D13:J13">SUM(D11:D12)</f>
        <v>305</v>
      </c>
      <c r="E13" s="12">
        <f t="shared" si="1"/>
        <v>208</v>
      </c>
      <c r="F13" s="12">
        <f t="shared" si="1"/>
        <v>710</v>
      </c>
      <c r="G13" s="12">
        <f t="shared" si="1"/>
        <v>366</v>
      </c>
      <c r="H13" s="12">
        <f t="shared" si="1"/>
        <v>686</v>
      </c>
      <c r="I13" s="12">
        <f t="shared" si="1"/>
        <v>704</v>
      </c>
      <c r="J13" s="32">
        <f t="shared" si="1"/>
        <v>623</v>
      </c>
      <c r="K13" s="32"/>
      <c r="L13" s="12"/>
      <c r="M13" s="54"/>
      <c r="N13" s="41"/>
      <c r="O13" s="75">
        <f t="shared" si="0"/>
        <v>3602</v>
      </c>
    </row>
    <row r="14" spans="1:15" ht="21" customHeight="1">
      <c r="A14" s="109"/>
      <c r="B14" s="98" t="s">
        <v>19</v>
      </c>
      <c r="C14" s="10" t="s">
        <v>16</v>
      </c>
      <c r="D14" s="11">
        <v>402</v>
      </c>
      <c r="E14" s="12">
        <v>182</v>
      </c>
      <c r="F14" s="12">
        <v>823</v>
      </c>
      <c r="G14" s="12">
        <v>616</v>
      </c>
      <c r="H14" s="12">
        <v>728</v>
      </c>
      <c r="I14" s="12">
        <v>952</v>
      </c>
      <c r="J14" s="32">
        <v>888</v>
      </c>
      <c r="K14" s="32"/>
      <c r="L14" s="12"/>
      <c r="M14" s="54"/>
      <c r="N14" s="41"/>
      <c r="O14" s="74">
        <f t="shared" si="0"/>
        <v>4591</v>
      </c>
    </row>
    <row r="15" spans="1:15" ht="21" customHeight="1">
      <c r="A15" s="109"/>
      <c r="B15" s="98"/>
      <c r="C15" s="10" t="s">
        <v>17</v>
      </c>
      <c r="D15" s="11"/>
      <c r="E15" s="12"/>
      <c r="F15" s="12">
        <v>12</v>
      </c>
      <c r="G15" s="12">
        <v>5</v>
      </c>
      <c r="H15" s="12">
        <v>21</v>
      </c>
      <c r="I15" s="12">
        <v>4</v>
      </c>
      <c r="J15" s="32">
        <v>9</v>
      </c>
      <c r="K15" s="32"/>
      <c r="L15" s="12"/>
      <c r="M15" s="54"/>
      <c r="N15" s="41"/>
      <c r="O15" s="74">
        <f t="shared" si="0"/>
        <v>51</v>
      </c>
    </row>
    <row r="16" spans="1:15" ht="21" customHeight="1">
      <c r="A16" s="109"/>
      <c r="B16" s="98"/>
      <c r="C16" s="10" t="s">
        <v>18</v>
      </c>
      <c r="D16" s="11">
        <f aca="true" t="shared" si="2" ref="D16:J16">SUM(D14:D15)</f>
        <v>402</v>
      </c>
      <c r="E16" s="12">
        <f t="shared" si="2"/>
        <v>182</v>
      </c>
      <c r="F16" s="12">
        <f t="shared" si="2"/>
        <v>835</v>
      </c>
      <c r="G16" s="12">
        <f t="shared" si="2"/>
        <v>621</v>
      </c>
      <c r="H16" s="12">
        <f t="shared" si="2"/>
        <v>749</v>
      </c>
      <c r="I16" s="12">
        <f t="shared" si="2"/>
        <v>956</v>
      </c>
      <c r="J16" s="32">
        <f t="shared" si="2"/>
        <v>897</v>
      </c>
      <c r="K16" s="32"/>
      <c r="L16" s="12"/>
      <c r="M16" s="54"/>
      <c r="N16" s="41"/>
      <c r="O16" s="75">
        <f t="shared" si="0"/>
        <v>4642</v>
      </c>
    </row>
    <row r="17" spans="1:15" ht="21" customHeight="1">
      <c r="A17" s="109"/>
      <c r="B17" s="98" t="s">
        <v>20</v>
      </c>
      <c r="C17" s="10" t="s">
        <v>16</v>
      </c>
      <c r="D17" s="11">
        <v>1</v>
      </c>
      <c r="E17" s="12">
        <v>3</v>
      </c>
      <c r="F17" s="12">
        <v>1</v>
      </c>
      <c r="G17" s="12">
        <v>8</v>
      </c>
      <c r="H17" s="12">
        <v>4</v>
      </c>
      <c r="I17" s="12">
        <v>2</v>
      </c>
      <c r="J17" s="32">
        <v>6</v>
      </c>
      <c r="K17" s="32"/>
      <c r="L17" s="12"/>
      <c r="M17" s="54"/>
      <c r="N17" s="41"/>
      <c r="O17" s="74">
        <f t="shared" si="0"/>
        <v>25</v>
      </c>
    </row>
    <row r="18" spans="1:15" ht="21" customHeight="1">
      <c r="A18" s="109"/>
      <c r="B18" s="98"/>
      <c r="C18" s="10" t="s">
        <v>17</v>
      </c>
      <c r="D18" s="11"/>
      <c r="E18" s="12"/>
      <c r="F18" s="12">
        <v>16</v>
      </c>
      <c r="G18" s="12">
        <v>5</v>
      </c>
      <c r="H18" s="12"/>
      <c r="I18" s="12">
        <v>8</v>
      </c>
      <c r="J18" s="12">
        <v>8</v>
      </c>
      <c r="K18" s="54"/>
      <c r="L18" s="12"/>
      <c r="M18" s="54"/>
      <c r="N18" s="41"/>
      <c r="O18" s="75">
        <f t="shared" si="0"/>
        <v>37</v>
      </c>
    </row>
    <row r="19" spans="1:15" ht="21" customHeight="1">
      <c r="A19" s="109"/>
      <c r="B19" s="98"/>
      <c r="C19" s="10" t="s">
        <v>18</v>
      </c>
      <c r="D19" s="11">
        <f aca="true" t="shared" si="3" ref="D19:J19">SUM(D17:D18)</f>
        <v>1</v>
      </c>
      <c r="E19" s="11">
        <f t="shared" si="3"/>
        <v>3</v>
      </c>
      <c r="F19" s="11">
        <f t="shared" si="3"/>
        <v>17</v>
      </c>
      <c r="G19" s="11">
        <f t="shared" si="3"/>
        <v>13</v>
      </c>
      <c r="H19" s="11">
        <f t="shared" si="3"/>
        <v>4</v>
      </c>
      <c r="I19" s="11">
        <f t="shared" si="3"/>
        <v>10</v>
      </c>
      <c r="J19" s="12">
        <f t="shared" si="3"/>
        <v>14</v>
      </c>
      <c r="K19" s="54"/>
      <c r="L19" s="12"/>
      <c r="M19" s="54"/>
      <c r="N19" s="41"/>
      <c r="O19" s="74">
        <f t="shared" si="0"/>
        <v>62</v>
      </c>
    </row>
    <row r="20" spans="1:15" ht="21" customHeight="1">
      <c r="A20" s="109"/>
      <c r="B20" s="98" t="s">
        <v>55</v>
      </c>
      <c r="C20" s="10" t="s">
        <v>16</v>
      </c>
      <c r="D20" s="11">
        <f aca="true" t="shared" si="4" ref="D20:J22">D11+D14+D17</f>
        <v>647</v>
      </c>
      <c r="E20" s="11">
        <f t="shared" si="4"/>
        <v>385</v>
      </c>
      <c r="F20" s="11">
        <f t="shared" si="4"/>
        <v>1339</v>
      </c>
      <c r="G20" s="11">
        <f t="shared" si="4"/>
        <v>944</v>
      </c>
      <c r="H20" s="11">
        <f t="shared" si="4"/>
        <v>1300</v>
      </c>
      <c r="I20" s="11">
        <f t="shared" si="4"/>
        <v>1550</v>
      </c>
      <c r="J20" s="12">
        <f t="shared" si="4"/>
        <v>1428</v>
      </c>
      <c r="K20" s="54"/>
      <c r="L20" s="12"/>
      <c r="M20" s="54"/>
      <c r="N20" s="41"/>
      <c r="O20" s="75">
        <f t="shared" si="0"/>
        <v>7593</v>
      </c>
    </row>
    <row r="21" spans="1:15" ht="21" customHeight="1">
      <c r="A21" s="109"/>
      <c r="B21" s="98"/>
      <c r="C21" s="10" t="s">
        <v>17</v>
      </c>
      <c r="D21" s="11">
        <f t="shared" si="4"/>
        <v>61</v>
      </c>
      <c r="E21" s="11">
        <f t="shared" si="4"/>
        <v>8</v>
      </c>
      <c r="F21" s="11">
        <f t="shared" si="4"/>
        <v>223</v>
      </c>
      <c r="G21" s="11">
        <f t="shared" si="4"/>
        <v>56</v>
      </c>
      <c r="H21" s="11">
        <f t="shared" si="4"/>
        <v>139</v>
      </c>
      <c r="I21" s="11">
        <f t="shared" si="4"/>
        <v>120</v>
      </c>
      <c r="J21" s="12">
        <f t="shared" si="4"/>
        <v>106</v>
      </c>
      <c r="K21" s="54"/>
      <c r="L21" s="12"/>
      <c r="M21" s="54"/>
      <c r="N21" s="41"/>
      <c r="O21" s="74">
        <f t="shared" si="0"/>
        <v>713</v>
      </c>
    </row>
    <row r="22" spans="1:15" ht="21" customHeight="1" thickBot="1">
      <c r="A22" s="110"/>
      <c r="B22" s="101"/>
      <c r="C22" s="13" t="s">
        <v>18</v>
      </c>
      <c r="D22" s="11">
        <f t="shared" si="4"/>
        <v>708</v>
      </c>
      <c r="E22" s="11">
        <f t="shared" si="4"/>
        <v>393</v>
      </c>
      <c r="F22" s="11">
        <f t="shared" si="4"/>
        <v>1562</v>
      </c>
      <c r="G22" s="11">
        <f t="shared" si="4"/>
        <v>1000</v>
      </c>
      <c r="H22" s="11">
        <f t="shared" si="4"/>
        <v>1439</v>
      </c>
      <c r="I22" s="11">
        <f t="shared" si="4"/>
        <v>1670</v>
      </c>
      <c r="J22" s="44">
        <f t="shared" si="4"/>
        <v>1534</v>
      </c>
      <c r="K22" s="59"/>
      <c r="L22" s="21"/>
      <c r="M22" s="59"/>
      <c r="N22" s="42"/>
      <c r="O22" s="89">
        <f t="shared" si="0"/>
        <v>8306</v>
      </c>
    </row>
    <row r="23" spans="1:15" ht="21" customHeight="1">
      <c r="A23" s="108" t="s">
        <v>59</v>
      </c>
      <c r="B23" s="97" t="s">
        <v>15</v>
      </c>
      <c r="C23" s="7" t="s">
        <v>16</v>
      </c>
      <c r="D23" s="8">
        <v>4</v>
      </c>
      <c r="E23" s="9">
        <v>9</v>
      </c>
      <c r="F23" s="9">
        <v>6</v>
      </c>
      <c r="G23" s="9">
        <v>9</v>
      </c>
      <c r="H23" s="9">
        <v>16</v>
      </c>
      <c r="I23" s="9">
        <v>9</v>
      </c>
      <c r="J23" s="37">
        <v>17</v>
      </c>
      <c r="K23" s="37"/>
      <c r="L23" s="9"/>
      <c r="M23" s="60"/>
      <c r="N23" s="43"/>
      <c r="O23" s="73">
        <f t="shared" si="0"/>
        <v>70</v>
      </c>
    </row>
    <row r="24" spans="1:15" ht="21" customHeight="1">
      <c r="A24" s="109"/>
      <c r="B24" s="98"/>
      <c r="C24" s="10" t="s">
        <v>17</v>
      </c>
      <c r="D24" s="11">
        <v>10</v>
      </c>
      <c r="E24" s="12">
        <v>3</v>
      </c>
      <c r="F24" s="12">
        <v>22</v>
      </c>
      <c r="G24" s="12">
        <v>40</v>
      </c>
      <c r="H24" s="12"/>
      <c r="I24" s="12">
        <v>31</v>
      </c>
      <c r="J24" s="32">
        <v>41</v>
      </c>
      <c r="K24" s="32"/>
      <c r="L24" s="12"/>
      <c r="M24" s="54"/>
      <c r="N24" s="41"/>
      <c r="O24" s="74">
        <f t="shared" si="0"/>
        <v>147</v>
      </c>
    </row>
    <row r="25" spans="1:15" ht="21" customHeight="1">
      <c r="A25" s="109"/>
      <c r="B25" s="98"/>
      <c r="C25" s="10" t="s">
        <v>18</v>
      </c>
      <c r="D25" s="11">
        <f aca="true" t="shared" si="5" ref="D25:J25">SUM(D23:D24)</f>
        <v>14</v>
      </c>
      <c r="E25" s="12">
        <f t="shared" si="5"/>
        <v>12</v>
      </c>
      <c r="F25" s="12">
        <f t="shared" si="5"/>
        <v>28</v>
      </c>
      <c r="G25" s="12">
        <f t="shared" si="5"/>
        <v>49</v>
      </c>
      <c r="H25" s="12">
        <f t="shared" si="5"/>
        <v>16</v>
      </c>
      <c r="I25" s="12">
        <f t="shared" si="5"/>
        <v>40</v>
      </c>
      <c r="J25" s="32">
        <f t="shared" si="5"/>
        <v>58</v>
      </c>
      <c r="K25" s="32"/>
      <c r="L25" s="12"/>
      <c r="M25" s="54"/>
      <c r="N25" s="41"/>
      <c r="O25" s="75">
        <f t="shared" si="0"/>
        <v>217</v>
      </c>
    </row>
    <row r="26" spans="1:15" ht="21" customHeight="1">
      <c r="A26" s="109"/>
      <c r="B26" s="98" t="s">
        <v>19</v>
      </c>
      <c r="C26" s="10" t="s">
        <v>16</v>
      </c>
      <c r="D26" s="11">
        <v>23</v>
      </c>
      <c r="E26" s="12">
        <v>7</v>
      </c>
      <c r="F26" s="12">
        <v>27</v>
      </c>
      <c r="G26" s="12">
        <v>18</v>
      </c>
      <c r="H26" s="12">
        <v>35</v>
      </c>
      <c r="I26" s="12">
        <v>44</v>
      </c>
      <c r="J26" s="32">
        <v>22</v>
      </c>
      <c r="K26" s="32"/>
      <c r="L26" s="12"/>
      <c r="M26" s="54"/>
      <c r="N26" s="41"/>
      <c r="O26" s="74">
        <f t="shared" si="0"/>
        <v>176</v>
      </c>
    </row>
    <row r="27" spans="1:15" ht="21" customHeight="1">
      <c r="A27" s="109"/>
      <c r="B27" s="98"/>
      <c r="C27" s="10" t="s">
        <v>17</v>
      </c>
      <c r="D27" s="11">
        <v>6</v>
      </c>
      <c r="E27" s="12"/>
      <c r="F27" s="12">
        <v>17</v>
      </c>
      <c r="G27" s="12">
        <v>4</v>
      </c>
      <c r="H27" s="12"/>
      <c r="I27" s="12">
        <v>5</v>
      </c>
      <c r="J27" s="12">
        <v>12</v>
      </c>
      <c r="K27" s="54"/>
      <c r="L27" s="12"/>
      <c r="M27" s="54"/>
      <c r="N27" s="41"/>
      <c r="O27" s="75">
        <f t="shared" si="0"/>
        <v>44</v>
      </c>
    </row>
    <row r="28" spans="1:15" ht="21" customHeight="1">
      <c r="A28" s="109"/>
      <c r="B28" s="98"/>
      <c r="C28" s="10" t="s">
        <v>18</v>
      </c>
      <c r="D28" s="11">
        <f aca="true" t="shared" si="6" ref="D28:J28">SUM(D26:D27)</f>
        <v>29</v>
      </c>
      <c r="E28" s="11">
        <f t="shared" si="6"/>
        <v>7</v>
      </c>
      <c r="F28" s="11">
        <f t="shared" si="6"/>
        <v>44</v>
      </c>
      <c r="G28" s="11">
        <f t="shared" si="6"/>
        <v>22</v>
      </c>
      <c r="H28" s="11">
        <f t="shared" si="6"/>
        <v>35</v>
      </c>
      <c r="I28" s="11">
        <f t="shared" si="6"/>
        <v>49</v>
      </c>
      <c r="J28" s="12">
        <f t="shared" si="6"/>
        <v>34</v>
      </c>
      <c r="K28" s="54"/>
      <c r="L28" s="12"/>
      <c r="M28" s="54"/>
      <c r="N28" s="41"/>
      <c r="O28" s="74">
        <f t="shared" si="0"/>
        <v>220</v>
      </c>
    </row>
    <row r="29" spans="1:15" ht="21" customHeight="1">
      <c r="A29" s="109"/>
      <c r="B29" s="98" t="s">
        <v>8</v>
      </c>
      <c r="C29" s="10" t="s">
        <v>16</v>
      </c>
      <c r="D29" s="11">
        <f aca="true" t="shared" si="7" ref="D29:J31">D23+D26</f>
        <v>27</v>
      </c>
      <c r="E29" s="11">
        <f t="shared" si="7"/>
        <v>16</v>
      </c>
      <c r="F29" s="11">
        <f t="shared" si="7"/>
        <v>33</v>
      </c>
      <c r="G29" s="11">
        <f t="shared" si="7"/>
        <v>27</v>
      </c>
      <c r="H29" s="11">
        <f t="shared" si="7"/>
        <v>51</v>
      </c>
      <c r="I29" s="11">
        <f t="shared" si="7"/>
        <v>53</v>
      </c>
      <c r="J29" s="12">
        <f t="shared" si="7"/>
        <v>39</v>
      </c>
      <c r="K29" s="54"/>
      <c r="L29" s="12"/>
      <c r="M29" s="54"/>
      <c r="N29" s="41"/>
      <c r="O29" s="75">
        <f t="shared" si="0"/>
        <v>246</v>
      </c>
    </row>
    <row r="30" spans="1:15" ht="21" customHeight="1">
      <c r="A30" s="109"/>
      <c r="B30" s="98"/>
      <c r="C30" s="10" t="s">
        <v>17</v>
      </c>
      <c r="D30" s="11">
        <f t="shared" si="7"/>
        <v>16</v>
      </c>
      <c r="E30" s="11">
        <f t="shared" si="7"/>
        <v>3</v>
      </c>
      <c r="F30" s="11">
        <f t="shared" si="7"/>
        <v>39</v>
      </c>
      <c r="G30" s="11">
        <f t="shared" si="7"/>
        <v>44</v>
      </c>
      <c r="H30" s="11">
        <f t="shared" si="7"/>
        <v>0</v>
      </c>
      <c r="I30" s="11">
        <f t="shared" si="7"/>
        <v>36</v>
      </c>
      <c r="J30" s="12">
        <f t="shared" si="7"/>
        <v>53</v>
      </c>
      <c r="K30" s="54"/>
      <c r="L30" s="12"/>
      <c r="M30" s="54"/>
      <c r="N30" s="41"/>
      <c r="O30" s="74">
        <f t="shared" si="0"/>
        <v>191</v>
      </c>
    </row>
    <row r="31" spans="1:15" ht="21" customHeight="1" thickBot="1">
      <c r="A31" s="110"/>
      <c r="B31" s="101"/>
      <c r="C31" s="13" t="s">
        <v>18</v>
      </c>
      <c r="D31" s="11">
        <f t="shared" si="7"/>
        <v>43</v>
      </c>
      <c r="E31" s="11">
        <f t="shared" si="7"/>
        <v>19</v>
      </c>
      <c r="F31" s="11">
        <f t="shared" si="7"/>
        <v>72</v>
      </c>
      <c r="G31" s="11">
        <f t="shared" si="7"/>
        <v>71</v>
      </c>
      <c r="H31" s="11">
        <f t="shared" si="7"/>
        <v>51</v>
      </c>
      <c r="I31" s="11">
        <f t="shared" si="7"/>
        <v>89</v>
      </c>
      <c r="J31" s="12">
        <f t="shared" si="7"/>
        <v>92</v>
      </c>
      <c r="K31" s="59"/>
      <c r="L31" s="21"/>
      <c r="M31" s="59"/>
      <c r="N31" s="45"/>
      <c r="O31" s="89">
        <f t="shared" si="0"/>
        <v>437</v>
      </c>
    </row>
    <row r="32" spans="1:15" ht="21" customHeight="1">
      <c r="A32" s="108" t="s">
        <v>155</v>
      </c>
      <c r="B32" s="97" t="s">
        <v>15</v>
      </c>
      <c r="C32" s="7" t="s">
        <v>16</v>
      </c>
      <c r="D32" s="8">
        <v>1626</v>
      </c>
      <c r="E32" s="9">
        <v>669</v>
      </c>
      <c r="F32" s="9">
        <v>3525</v>
      </c>
      <c r="G32" s="9">
        <v>1315</v>
      </c>
      <c r="H32" s="9">
        <v>2042</v>
      </c>
      <c r="I32" s="9">
        <v>2465</v>
      </c>
      <c r="J32" s="9">
        <v>2313</v>
      </c>
      <c r="K32" s="37"/>
      <c r="L32" s="9"/>
      <c r="M32" s="8"/>
      <c r="N32" s="46"/>
      <c r="O32" s="73">
        <f t="shared" si="0"/>
        <v>13955</v>
      </c>
    </row>
    <row r="33" spans="1:15" ht="21" customHeight="1">
      <c r="A33" s="109"/>
      <c r="B33" s="98"/>
      <c r="C33" s="10" t="s">
        <v>17</v>
      </c>
      <c r="D33" s="11">
        <v>5</v>
      </c>
      <c r="E33" s="12">
        <v>2</v>
      </c>
      <c r="F33" s="12">
        <v>3</v>
      </c>
      <c r="G33" s="12">
        <v>1</v>
      </c>
      <c r="H33" s="12">
        <v>7</v>
      </c>
      <c r="I33" s="12">
        <v>3</v>
      </c>
      <c r="J33" s="12">
        <v>29</v>
      </c>
      <c r="K33" s="54"/>
      <c r="L33" s="12"/>
      <c r="M33" s="54"/>
      <c r="N33" s="41"/>
      <c r="O33" s="74">
        <f t="shared" si="0"/>
        <v>50</v>
      </c>
    </row>
    <row r="34" spans="1:15" ht="21" customHeight="1">
      <c r="A34" s="109"/>
      <c r="B34" s="98"/>
      <c r="C34" s="10" t="s">
        <v>18</v>
      </c>
      <c r="D34" s="11">
        <f aca="true" t="shared" si="8" ref="D34:J34">SUM(D32:D33)</f>
        <v>1631</v>
      </c>
      <c r="E34" s="11">
        <f t="shared" si="8"/>
        <v>671</v>
      </c>
      <c r="F34" s="11">
        <f t="shared" si="8"/>
        <v>3528</v>
      </c>
      <c r="G34" s="11">
        <f t="shared" si="8"/>
        <v>1316</v>
      </c>
      <c r="H34" s="11">
        <f t="shared" si="8"/>
        <v>2049</v>
      </c>
      <c r="I34" s="11">
        <f t="shared" si="8"/>
        <v>2468</v>
      </c>
      <c r="J34" s="12">
        <f t="shared" si="8"/>
        <v>2342</v>
      </c>
      <c r="K34" s="54"/>
      <c r="L34" s="12"/>
      <c r="M34" s="54"/>
      <c r="N34" s="41"/>
      <c r="O34" s="75">
        <f t="shared" si="0"/>
        <v>14005</v>
      </c>
    </row>
    <row r="35" spans="1:15" ht="21" customHeight="1">
      <c r="A35" s="109"/>
      <c r="B35" s="98" t="s">
        <v>19</v>
      </c>
      <c r="C35" s="10" t="s">
        <v>16</v>
      </c>
      <c r="D35" s="11">
        <v>2486</v>
      </c>
      <c r="E35" s="12">
        <v>950</v>
      </c>
      <c r="F35" s="12">
        <v>5030</v>
      </c>
      <c r="G35" s="12">
        <v>2102</v>
      </c>
      <c r="H35" s="12">
        <v>3400</v>
      </c>
      <c r="I35" s="12">
        <v>3575</v>
      </c>
      <c r="J35" s="12">
        <v>2794</v>
      </c>
      <c r="K35" s="54"/>
      <c r="L35" s="12"/>
      <c r="M35" s="54"/>
      <c r="N35" s="41"/>
      <c r="O35" s="74">
        <f t="shared" si="0"/>
        <v>20337</v>
      </c>
    </row>
    <row r="36" spans="1:15" ht="21" customHeight="1">
      <c r="A36" s="109"/>
      <c r="B36" s="98"/>
      <c r="C36" s="10" t="s">
        <v>17</v>
      </c>
      <c r="D36" s="11">
        <v>32</v>
      </c>
      <c r="E36" s="12">
        <v>4</v>
      </c>
      <c r="F36" s="12">
        <v>12</v>
      </c>
      <c r="G36" s="12">
        <v>11</v>
      </c>
      <c r="H36" s="12">
        <v>19</v>
      </c>
      <c r="I36" s="12">
        <v>15</v>
      </c>
      <c r="J36" s="12">
        <v>32</v>
      </c>
      <c r="K36" s="54"/>
      <c r="L36" s="12"/>
      <c r="M36" s="54"/>
      <c r="N36" s="41"/>
      <c r="O36" s="75">
        <f t="shared" si="0"/>
        <v>125</v>
      </c>
    </row>
    <row r="37" spans="1:15" ht="21" customHeight="1">
      <c r="A37" s="109"/>
      <c r="B37" s="98"/>
      <c r="C37" s="10" t="s">
        <v>18</v>
      </c>
      <c r="D37" s="11">
        <f aca="true" t="shared" si="9" ref="D37:J37">SUM(D35:D36)</f>
        <v>2518</v>
      </c>
      <c r="E37" s="12">
        <f t="shared" si="9"/>
        <v>954</v>
      </c>
      <c r="F37" s="12">
        <f t="shared" si="9"/>
        <v>5042</v>
      </c>
      <c r="G37" s="12">
        <f t="shared" si="9"/>
        <v>2113</v>
      </c>
      <c r="H37" s="12">
        <f t="shared" si="9"/>
        <v>3419</v>
      </c>
      <c r="I37" s="12">
        <f t="shared" si="9"/>
        <v>3590</v>
      </c>
      <c r="J37" s="12">
        <f t="shared" si="9"/>
        <v>2826</v>
      </c>
      <c r="K37" s="54"/>
      <c r="L37" s="12"/>
      <c r="M37" s="54"/>
      <c r="N37" s="41"/>
      <c r="O37" s="74">
        <f t="shared" si="0"/>
        <v>20462</v>
      </c>
    </row>
    <row r="38" spans="1:15" ht="21" customHeight="1">
      <c r="A38" s="109"/>
      <c r="B38" s="98" t="s">
        <v>154</v>
      </c>
      <c r="C38" s="10" t="s">
        <v>16</v>
      </c>
      <c r="D38" s="11">
        <f aca="true" t="shared" si="10" ref="D38:J40">D32+D35</f>
        <v>4112</v>
      </c>
      <c r="E38" s="11">
        <f t="shared" si="10"/>
        <v>1619</v>
      </c>
      <c r="F38" s="11">
        <f t="shared" si="10"/>
        <v>8555</v>
      </c>
      <c r="G38" s="11">
        <f t="shared" si="10"/>
        <v>3417</v>
      </c>
      <c r="H38" s="11">
        <f t="shared" si="10"/>
        <v>5442</v>
      </c>
      <c r="I38" s="11">
        <f t="shared" si="10"/>
        <v>6040</v>
      </c>
      <c r="J38" s="11">
        <f t="shared" si="10"/>
        <v>5107</v>
      </c>
      <c r="K38" s="54"/>
      <c r="L38" s="12"/>
      <c r="M38" s="54"/>
      <c r="N38" s="41"/>
      <c r="O38" s="75">
        <f t="shared" si="0"/>
        <v>34292</v>
      </c>
    </row>
    <row r="39" spans="1:15" ht="21" customHeight="1">
      <c r="A39" s="109"/>
      <c r="B39" s="98"/>
      <c r="C39" s="10" t="s">
        <v>17</v>
      </c>
      <c r="D39" s="11">
        <f t="shared" si="10"/>
        <v>37</v>
      </c>
      <c r="E39" s="11">
        <f t="shared" si="10"/>
        <v>6</v>
      </c>
      <c r="F39" s="11">
        <f t="shared" si="10"/>
        <v>15</v>
      </c>
      <c r="G39" s="11">
        <f t="shared" si="10"/>
        <v>12</v>
      </c>
      <c r="H39" s="11">
        <f t="shared" si="10"/>
        <v>26</v>
      </c>
      <c r="I39" s="11">
        <f t="shared" si="10"/>
        <v>18</v>
      </c>
      <c r="J39" s="11">
        <f t="shared" si="10"/>
        <v>61</v>
      </c>
      <c r="K39" s="54"/>
      <c r="L39" s="12"/>
      <c r="M39" s="54"/>
      <c r="N39" s="41"/>
      <c r="O39" s="74">
        <f t="shared" si="0"/>
        <v>175</v>
      </c>
    </row>
    <row r="40" spans="1:15" ht="21" customHeight="1" thickBot="1">
      <c r="A40" s="110"/>
      <c r="B40" s="101"/>
      <c r="C40" s="13" t="s">
        <v>18</v>
      </c>
      <c r="D40" s="11">
        <f t="shared" si="10"/>
        <v>4149</v>
      </c>
      <c r="E40" s="11">
        <f t="shared" si="10"/>
        <v>1625</v>
      </c>
      <c r="F40" s="11">
        <f t="shared" si="10"/>
        <v>8570</v>
      </c>
      <c r="G40" s="11">
        <f t="shared" si="10"/>
        <v>3429</v>
      </c>
      <c r="H40" s="11">
        <f t="shared" si="10"/>
        <v>5468</v>
      </c>
      <c r="I40" s="11">
        <f t="shared" si="10"/>
        <v>6058</v>
      </c>
      <c r="J40" s="12">
        <f t="shared" si="10"/>
        <v>5168</v>
      </c>
      <c r="K40" s="59"/>
      <c r="L40" s="21"/>
      <c r="M40" s="59"/>
      <c r="N40" s="42"/>
      <c r="O40" s="89">
        <f t="shared" si="0"/>
        <v>34467</v>
      </c>
    </row>
    <row r="41" spans="1:15" ht="21" customHeight="1">
      <c r="A41" s="126" t="s">
        <v>21</v>
      </c>
      <c r="B41" s="127"/>
      <c r="C41" s="7" t="s">
        <v>16</v>
      </c>
      <c r="D41" s="8">
        <v>175</v>
      </c>
      <c r="E41" s="9">
        <v>77</v>
      </c>
      <c r="F41" s="9">
        <v>188</v>
      </c>
      <c r="G41" s="9">
        <v>114</v>
      </c>
      <c r="H41" s="9">
        <v>231</v>
      </c>
      <c r="I41" s="9">
        <v>227</v>
      </c>
      <c r="J41" s="9">
        <v>253</v>
      </c>
      <c r="K41" s="60"/>
      <c r="L41" s="9"/>
      <c r="M41" s="60"/>
      <c r="N41" s="43"/>
      <c r="O41" s="73">
        <f t="shared" si="0"/>
        <v>1265</v>
      </c>
    </row>
    <row r="42" spans="1:15" ht="21" customHeight="1">
      <c r="A42" s="128"/>
      <c r="B42" s="129"/>
      <c r="C42" s="10" t="s">
        <v>17</v>
      </c>
      <c r="D42" s="11">
        <v>20</v>
      </c>
      <c r="E42" s="12">
        <v>7</v>
      </c>
      <c r="F42" s="12">
        <v>156</v>
      </c>
      <c r="G42" s="12">
        <v>41</v>
      </c>
      <c r="H42" s="12">
        <v>31</v>
      </c>
      <c r="I42" s="12">
        <v>38</v>
      </c>
      <c r="J42" s="12">
        <v>13</v>
      </c>
      <c r="K42" s="54"/>
      <c r="L42" s="12"/>
      <c r="M42" s="54"/>
      <c r="N42" s="41"/>
      <c r="O42" s="74">
        <f t="shared" si="0"/>
        <v>306</v>
      </c>
    </row>
    <row r="43" spans="1:15" ht="21" customHeight="1" thickBot="1">
      <c r="A43" s="130"/>
      <c r="B43" s="131"/>
      <c r="C43" s="13" t="s">
        <v>18</v>
      </c>
      <c r="D43" s="14">
        <f aca="true" t="shared" si="11" ref="D43:J43">SUM(D41:D42)</f>
        <v>195</v>
      </c>
      <c r="E43" s="44">
        <f t="shared" si="11"/>
        <v>84</v>
      </c>
      <c r="F43" s="44">
        <f t="shared" si="11"/>
        <v>344</v>
      </c>
      <c r="G43" s="44">
        <f t="shared" si="11"/>
        <v>155</v>
      </c>
      <c r="H43" s="44">
        <f t="shared" si="11"/>
        <v>262</v>
      </c>
      <c r="I43" s="44">
        <f t="shared" si="11"/>
        <v>265</v>
      </c>
      <c r="J43" s="44">
        <f t="shared" si="11"/>
        <v>266</v>
      </c>
      <c r="K43" s="57"/>
      <c r="L43" s="44"/>
      <c r="M43" s="57"/>
      <c r="N43" s="45"/>
      <c r="O43" s="89">
        <f t="shared" si="0"/>
        <v>1571</v>
      </c>
    </row>
    <row r="44" spans="1:15" ht="21" customHeight="1">
      <c r="A44" s="126" t="s">
        <v>22</v>
      </c>
      <c r="B44" s="127"/>
      <c r="C44" s="7" t="s">
        <v>16</v>
      </c>
      <c r="D44" s="8">
        <v>87</v>
      </c>
      <c r="E44" s="9">
        <v>52</v>
      </c>
      <c r="F44" s="9">
        <v>82</v>
      </c>
      <c r="G44" s="9">
        <v>46</v>
      </c>
      <c r="H44" s="9">
        <v>187</v>
      </c>
      <c r="I44" s="9">
        <v>186</v>
      </c>
      <c r="J44" s="9">
        <v>253</v>
      </c>
      <c r="K44" s="61"/>
      <c r="L44" s="19"/>
      <c r="M44" s="61"/>
      <c r="N44" s="46"/>
      <c r="O44" s="73">
        <f t="shared" si="0"/>
        <v>893</v>
      </c>
    </row>
    <row r="45" spans="1:15" ht="21" customHeight="1">
      <c r="A45" s="128"/>
      <c r="B45" s="129"/>
      <c r="C45" s="10" t="s">
        <v>17</v>
      </c>
      <c r="D45" s="11"/>
      <c r="E45" s="12"/>
      <c r="F45" s="12">
        <v>3</v>
      </c>
      <c r="G45" s="12"/>
      <c r="H45" s="12"/>
      <c r="I45" s="12"/>
      <c r="J45" s="12"/>
      <c r="K45" s="54"/>
      <c r="L45" s="12"/>
      <c r="M45" s="54"/>
      <c r="N45" s="41"/>
      <c r="O45" s="74">
        <f t="shared" si="0"/>
        <v>3</v>
      </c>
    </row>
    <row r="46" spans="1:15" ht="21" customHeight="1" thickBot="1">
      <c r="A46" s="130"/>
      <c r="B46" s="131"/>
      <c r="C46" s="13" t="s">
        <v>18</v>
      </c>
      <c r="D46" s="14">
        <f aca="true" t="shared" si="12" ref="D46:J46">SUM(D44:D45)</f>
        <v>87</v>
      </c>
      <c r="E46" s="14">
        <f t="shared" si="12"/>
        <v>52</v>
      </c>
      <c r="F46" s="14">
        <f t="shared" si="12"/>
        <v>85</v>
      </c>
      <c r="G46" s="14">
        <f t="shared" si="12"/>
        <v>46</v>
      </c>
      <c r="H46" s="14">
        <f t="shared" si="12"/>
        <v>187</v>
      </c>
      <c r="I46" s="14">
        <f t="shared" si="12"/>
        <v>186</v>
      </c>
      <c r="J46" s="44">
        <f t="shared" si="12"/>
        <v>253</v>
      </c>
      <c r="K46" s="59"/>
      <c r="L46" s="21"/>
      <c r="M46" s="59"/>
      <c r="N46" s="42"/>
      <c r="O46" s="89">
        <f t="shared" si="0"/>
        <v>896</v>
      </c>
    </row>
    <row r="47" spans="1:15" ht="21" customHeight="1" thickBot="1">
      <c r="A47" s="139" t="s">
        <v>23</v>
      </c>
      <c r="B47" s="140"/>
      <c r="C47" s="141"/>
      <c r="D47" s="15">
        <f>SUM(D46+D43+D40+D31+D22:D22)</f>
        <v>5182</v>
      </c>
      <c r="E47" s="16">
        <f aca="true" t="shared" si="13" ref="E47:J47">SUM(E46+E43+E40+E31+E22)</f>
        <v>2173</v>
      </c>
      <c r="F47" s="16">
        <f t="shared" si="13"/>
        <v>10633</v>
      </c>
      <c r="G47" s="16">
        <f t="shared" si="13"/>
        <v>4701</v>
      </c>
      <c r="H47" s="16">
        <f t="shared" si="13"/>
        <v>7407</v>
      </c>
      <c r="I47" s="16">
        <f t="shared" si="13"/>
        <v>8268</v>
      </c>
      <c r="J47" s="39">
        <f t="shared" si="13"/>
        <v>7313</v>
      </c>
      <c r="K47" s="39"/>
      <c r="L47" s="16"/>
      <c r="M47" s="58"/>
      <c r="N47" s="48"/>
      <c r="O47" s="79">
        <f t="shared" si="0"/>
        <v>45677</v>
      </c>
    </row>
    <row r="48" spans="1:15" ht="21" customHeight="1" thickBot="1">
      <c r="A48" s="139" t="s">
        <v>140</v>
      </c>
      <c r="B48" s="140"/>
      <c r="C48" s="141"/>
      <c r="D48" s="15">
        <v>124</v>
      </c>
      <c r="E48" s="16">
        <v>28</v>
      </c>
      <c r="F48" s="16">
        <v>285</v>
      </c>
      <c r="G48" s="16">
        <v>125</v>
      </c>
      <c r="H48" s="16">
        <v>162</v>
      </c>
      <c r="I48" s="16">
        <v>149</v>
      </c>
      <c r="J48" s="39">
        <v>102</v>
      </c>
      <c r="K48" s="39"/>
      <c r="L48" s="16"/>
      <c r="M48" s="58"/>
      <c r="N48" s="48"/>
      <c r="O48" s="79">
        <f t="shared" si="0"/>
        <v>975</v>
      </c>
    </row>
    <row r="49" spans="1:15" ht="21" customHeight="1" thickBot="1">
      <c r="A49" s="139" t="s">
        <v>24</v>
      </c>
      <c r="B49" s="140"/>
      <c r="C49" s="141"/>
      <c r="D49" s="15">
        <f aca="true" t="shared" si="14" ref="D49:J49">SUM(D47:D48)</f>
        <v>5306</v>
      </c>
      <c r="E49" s="16">
        <f t="shared" si="14"/>
        <v>2201</v>
      </c>
      <c r="F49" s="16">
        <f t="shared" si="14"/>
        <v>10918</v>
      </c>
      <c r="G49" s="16">
        <f t="shared" si="14"/>
        <v>4826</v>
      </c>
      <c r="H49" s="16">
        <f t="shared" si="14"/>
        <v>7569</v>
      </c>
      <c r="I49" s="16">
        <f t="shared" si="14"/>
        <v>8417</v>
      </c>
      <c r="J49" s="39">
        <f t="shared" si="14"/>
        <v>7415</v>
      </c>
      <c r="K49" s="39"/>
      <c r="L49" s="16"/>
      <c r="M49" s="58"/>
      <c r="N49" s="48"/>
      <c r="O49" s="79">
        <f t="shared" si="0"/>
        <v>46652</v>
      </c>
    </row>
    <row r="50" spans="1:15" ht="21" customHeight="1">
      <c r="A50" s="142" t="s">
        <v>139</v>
      </c>
      <c r="B50" s="132" t="s">
        <v>25</v>
      </c>
      <c r="C50" s="17" t="s">
        <v>26</v>
      </c>
      <c r="D50" s="18">
        <v>2889</v>
      </c>
      <c r="E50" s="19">
        <v>848</v>
      </c>
      <c r="F50" s="19">
        <v>6483</v>
      </c>
      <c r="G50" s="19">
        <v>2586</v>
      </c>
      <c r="H50" s="19">
        <v>3716</v>
      </c>
      <c r="I50" s="19">
        <v>4100</v>
      </c>
      <c r="J50" s="35">
        <v>2151</v>
      </c>
      <c r="K50" s="35"/>
      <c r="L50" s="19"/>
      <c r="M50" s="61"/>
      <c r="N50" s="46"/>
      <c r="O50" s="73">
        <f t="shared" si="0"/>
        <v>22773</v>
      </c>
    </row>
    <row r="51" spans="1:15" ht="21" customHeight="1">
      <c r="A51" s="99"/>
      <c r="B51" s="129"/>
      <c r="C51" s="10" t="s">
        <v>27</v>
      </c>
      <c r="D51" s="11">
        <v>1071</v>
      </c>
      <c r="E51" s="12">
        <v>770</v>
      </c>
      <c r="F51" s="12">
        <v>2474</v>
      </c>
      <c r="G51" s="12">
        <v>1684</v>
      </c>
      <c r="H51" s="12">
        <v>2501</v>
      </c>
      <c r="I51" s="12">
        <v>3016</v>
      </c>
      <c r="J51" s="32">
        <v>1367</v>
      </c>
      <c r="K51" s="32"/>
      <c r="L51" s="12"/>
      <c r="M51" s="54"/>
      <c r="N51" s="41"/>
      <c r="O51" s="74">
        <f t="shared" si="0"/>
        <v>12883</v>
      </c>
    </row>
    <row r="52" spans="1:15" ht="21" customHeight="1">
      <c r="A52" s="99"/>
      <c r="B52" s="129"/>
      <c r="C52" s="10" t="s">
        <v>18</v>
      </c>
      <c r="D52" s="11">
        <f aca="true" t="shared" si="15" ref="D52:J52">SUM(D50:D51)</f>
        <v>3960</v>
      </c>
      <c r="E52" s="12">
        <f t="shared" si="15"/>
        <v>1618</v>
      </c>
      <c r="F52" s="12">
        <f t="shared" si="15"/>
        <v>8957</v>
      </c>
      <c r="G52" s="12">
        <f t="shared" si="15"/>
        <v>4270</v>
      </c>
      <c r="H52" s="12">
        <f t="shared" si="15"/>
        <v>6217</v>
      </c>
      <c r="I52" s="12">
        <f t="shared" si="15"/>
        <v>7116</v>
      </c>
      <c r="J52" s="32">
        <f t="shared" si="15"/>
        <v>3518</v>
      </c>
      <c r="K52" s="32"/>
      <c r="L52" s="12"/>
      <c r="M52" s="54"/>
      <c r="N52" s="41"/>
      <c r="O52" s="74">
        <f t="shared" si="0"/>
        <v>35656</v>
      </c>
    </row>
    <row r="53" spans="1:15" ht="21" customHeight="1">
      <c r="A53" s="99"/>
      <c r="B53" s="135" t="s">
        <v>138</v>
      </c>
      <c r="C53" s="136"/>
      <c r="D53" s="11">
        <v>21</v>
      </c>
      <c r="E53" s="12">
        <v>7</v>
      </c>
      <c r="F53" s="12">
        <v>34</v>
      </c>
      <c r="G53" s="12">
        <v>19</v>
      </c>
      <c r="H53" s="12">
        <v>39</v>
      </c>
      <c r="I53" s="12">
        <v>46</v>
      </c>
      <c r="J53" s="32">
        <v>12</v>
      </c>
      <c r="K53" s="32"/>
      <c r="L53" s="12"/>
      <c r="M53" s="54"/>
      <c r="N53" s="41"/>
      <c r="O53" s="74">
        <f t="shared" si="0"/>
        <v>178</v>
      </c>
    </row>
    <row r="54" spans="1:15" ht="21" customHeight="1" thickBot="1">
      <c r="A54" s="143"/>
      <c r="B54" s="137" t="s">
        <v>137</v>
      </c>
      <c r="C54" s="138"/>
      <c r="D54" s="20">
        <v>141</v>
      </c>
      <c r="E54" s="21">
        <v>60</v>
      </c>
      <c r="F54" s="21">
        <v>230</v>
      </c>
      <c r="G54" s="21">
        <v>161</v>
      </c>
      <c r="H54" s="21">
        <v>190</v>
      </c>
      <c r="I54" s="21">
        <v>246</v>
      </c>
      <c r="J54" s="40">
        <v>102</v>
      </c>
      <c r="K54" s="40"/>
      <c r="L54" s="21"/>
      <c r="M54" s="59"/>
      <c r="N54" s="42"/>
      <c r="O54" s="89">
        <f t="shared" si="0"/>
        <v>1130</v>
      </c>
    </row>
    <row r="55" spans="1:15" ht="21" customHeight="1" thickBot="1">
      <c r="A55" s="144" t="s">
        <v>28</v>
      </c>
      <c r="B55" s="145"/>
      <c r="C55" s="146"/>
      <c r="D55" s="15">
        <f aca="true" t="shared" si="16" ref="D55:J55">SUM(D52:D54)</f>
        <v>4122</v>
      </c>
      <c r="E55" s="16">
        <f t="shared" si="16"/>
        <v>1685</v>
      </c>
      <c r="F55" s="16">
        <f t="shared" si="16"/>
        <v>9221</v>
      </c>
      <c r="G55" s="16">
        <f t="shared" si="16"/>
        <v>4450</v>
      </c>
      <c r="H55" s="16">
        <f t="shared" si="16"/>
        <v>6446</v>
      </c>
      <c r="I55" s="16">
        <f t="shared" si="16"/>
        <v>7408</v>
      </c>
      <c r="J55" s="39">
        <f t="shared" si="16"/>
        <v>3632</v>
      </c>
      <c r="K55" s="39"/>
      <c r="L55" s="16"/>
      <c r="M55" s="58"/>
      <c r="N55" s="48"/>
      <c r="O55" s="79">
        <f t="shared" si="0"/>
        <v>36964</v>
      </c>
    </row>
    <row r="56" spans="1:15" ht="23.25" customHeight="1" thickBot="1">
      <c r="A56" s="147" t="s">
        <v>136</v>
      </c>
      <c r="B56" s="148"/>
      <c r="C56" s="149"/>
      <c r="D56" s="77">
        <f>SUM(D55+D49)</f>
        <v>9428</v>
      </c>
      <c r="E56" s="78">
        <f>SUM(E55+E49)</f>
        <v>3886</v>
      </c>
      <c r="F56" s="78">
        <f>SUM(F55+F49)</f>
        <v>20139</v>
      </c>
      <c r="G56" s="78">
        <f>SUM(G49+G55)</f>
        <v>9276</v>
      </c>
      <c r="H56" s="78">
        <f>SUM(H49+H55)</f>
        <v>14015</v>
      </c>
      <c r="I56" s="78">
        <f>SUM(I55+I49)</f>
        <v>15825</v>
      </c>
      <c r="J56" s="82">
        <f>SUM(J55+J49)</f>
        <v>11047</v>
      </c>
      <c r="K56" s="82"/>
      <c r="L56" s="78"/>
      <c r="M56" s="95"/>
      <c r="N56" s="94"/>
      <c r="O56" s="76">
        <f t="shared" si="0"/>
        <v>83616</v>
      </c>
    </row>
    <row r="59" spans="1:15" ht="13.5">
      <c r="A59" s="133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</row>
    <row r="60" spans="1:15" ht="13.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</row>
  </sheetData>
  <sheetProtection/>
  <mergeCells count="41">
    <mergeCell ref="B53:C53"/>
    <mergeCell ref="N7:N10"/>
    <mergeCell ref="I7:I10"/>
    <mergeCell ref="A59:O60"/>
    <mergeCell ref="A23:A31"/>
    <mergeCell ref="B23:B25"/>
    <mergeCell ref="A32:A40"/>
    <mergeCell ref="B54:C54"/>
    <mergeCell ref="B26:B28"/>
    <mergeCell ref="A55:C55"/>
    <mergeCell ref="A56:C56"/>
    <mergeCell ref="A50:A54"/>
    <mergeCell ref="B35:B37"/>
    <mergeCell ref="B14:B16"/>
    <mergeCell ref="O7:O10"/>
    <mergeCell ref="B8:B10"/>
    <mergeCell ref="M7:M10"/>
    <mergeCell ref="L7:L10"/>
    <mergeCell ref="H7:H10"/>
    <mergeCell ref="B32:B34"/>
    <mergeCell ref="K7:K10"/>
    <mergeCell ref="G7:G10"/>
    <mergeCell ref="B11:B13"/>
    <mergeCell ref="D7:D10"/>
    <mergeCell ref="E7:E10"/>
    <mergeCell ref="J7:J10"/>
    <mergeCell ref="F7:F10"/>
    <mergeCell ref="A8:A10"/>
    <mergeCell ref="A49:C49"/>
    <mergeCell ref="B20:B22"/>
    <mergeCell ref="A7:C7"/>
    <mergeCell ref="A48:C48"/>
    <mergeCell ref="B29:B31"/>
    <mergeCell ref="C8:C10"/>
    <mergeCell ref="A41:B43"/>
    <mergeCell ref="B50:B52"/>
    <mergeCell ref="A44:B46"/>
    <mergeCell ref="B17:B19"/>
    <mergeCell ref="B38:B40"/>
    <mergeCell ref="A11:A22"/>
    <mergeCell ref="A47:C47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59" sqref="A59:O60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6" ht="15" customHeight="1">
      <c r="A4" s="22"/>
      <c r="B4" s="22"/>
      <c r="C4" s="22"/>
      <c r="D4" s="22"/>
      <c r="E4" s="22"/>
      <c r="F4" s="23"/>
    </row>
    <row r="5" spans="1:15" ht="15" customHeight="1">
      <c r="A5" s="49" t="s">
        <v>175</v>
      </c>
      <c r="C5" s="50"/>
      <c r="D5" s="6"/>
      <c r="E5" s="52"/>
      <c r="I5" s="53"/>
      <c r="J5" s="53"/>
      <c r="K5" s="53"/>
      <c r="L5" s="53"/>
      <c r="M5" s="53"/>
      <c r="N5" s="53"/>
      <c r="O5" s="24"/>
    </row>
    <row r="6" spans="9:15" ht="15" customHeight="1" thickBot="1">
      <c r="I6" s="25"/>
      <c r="J6" s="25"/>
      <c r="K6" s="25"/>
      <c r="L6" s="25"/>
      <c r="M6" s="25"/>
      <c r="N6" s="25"/>
      <c r="O6" s="25"/>
    </row>
    <row r="7" spans="1:15" ht="48" customHeight="1">
      <c r="A7" s="105" t="s">
        <v>174</v>
      </c>
      <c r="B7" s="106"/>
      <c r="C7" s="107"/>
      <c r="D7" s="157" t="s">
        <v>173</v>
      </c>
      <c r="E7" s="160" t="s">
        <v>172</v>
      </c>
      <c r="F7" s="118" t="s">
        <v>171</v>
      </c>
      <c r="G7" s="118" t="s">
        <v>170</v>
      </c>
      <c r="H7" s="118" t="s">
        <v>169</v>
      </c>
      <c r="I7" s="118" t="s">
        <v>168</v>
      </c>
      <c r="J7" s="118"/>
      <c r="K7" s="118"/>
      <c r="L7" s="118"/>
      <c r="M7" s="118"/>
      <c r="N7" s="165"/>
      <c r="O7" s="162" t="s">
        <v>167</v>
      </c>
    </row>
    <row r="8" spans="1:15" ht="13.5">
      <c r="A8" s="99" t="s">
        <v>12</v>
      </c>
      <c r="B8" s="98" t="s">
        <v>13</v>
      </c>
      <c r="C8" s="121" t="s">
        <v>14</v>
      </c>
      <c r="D8" s="158"/>
      <c r="E8" s="161"/>
      <c r="F8" s="153"/>
      <c r="G8" s="153"/>
      <c r="H8" s="153"/>
      <c r="I8" s="153"/>
      <c r="J8" s="155"/>
      <c r="K8" s="155"/>
      <c r="L8" s="155"/>
      <c r="M8" s="155"/>
      <c r="N8" s="166"/>
      <c r="O8" s="163"/>
    </row>
    <row r="9" spans="1:15" ht="13.5">
      <c r="A9" s="99"/>
      <c r="B9" s="98"/>
      <c r="C9" s="121"/>
      <c r="D9" s="158"/>
      <c r="E9" s="161"/>
      <c r="F9" s="153"/>
      <c r="G9" s="153"/>
      <c r="H9" s="153"/>
      <c r="I9" s="153"/>
      <c r="J9" s="155"/>
      <c r="K9" s="155"/>
      <c r="L9" s="155"/>
      <c r="M9" s="155"/>
      <c r="N9" s="166"/>
      <c r="O9" s="163"/>
    </row>
    <row r="10" spans="1:15" ht="18.75" customHeight="1" thickBot="1">
      <c r="A10" s="100"/>
      <c r="B10" s="101"/>
      <c r="C10" s="122"/>
      <c r="D10" s="159"/>
      <c r="E10" s="179"/>
      <c r="F10" s="154"/>
      <c r="G10" s="154"/>
      <c r="H10" s="154"/>
      <c r="I10" s="154"/>
      <c r="J10" s="156"/>
      <c r="K10" s="156"/>
      <c r="L10" s="156"/>
      <c r="M10" s="156"/>
      <c r="N10" s="167"/>
      <c r="O10" s="164"/>
    </row>
    <row r="11" spans="1:15" ht="21" customHeight="1">
      <c r="A11" s="108" t="s">
        <v>166</v>
      </c>
      <c r="B11" s="97" t="s">
        <v>15</v>
      </c>
      <c r="C11" s="7" t="s">
        <v>16</v>
      </c>
      <c r="D11" s="8">
        <v>243</v>
      </c>
      <c r="E11" s="9">
        <v>380</v>
      </c>
      <c r="F11" s="9">
        <v>175</v>
      </c>
      <c r="G11" s="9">
        <v>357</v>
      </c>
      <c r="H11" s="9">
        <v>255</v>
      </c>
      <c r="I11" s="9">
        <v>143</v>
      </c>
      <c r="J11" s="37"/>
      <c r="K11" s="9"/>
      <c r="L11" s="60"/>
      <c r="M11" s="9"/>
      <c r="N11" s="60"/>
      <c r="O11" s="73">
        <f aca="true" t="shared" si="0" ref="O11:O56">SUM(D11:N11)</f>
        <v>1553</v>
      </c>
    </row>
    <row r="12" spans="1:15" ht="21" customHeight="1">
      <c r="A12" s="109"/>
      <c r="B12" s="98"/>
      <c r="C12" s="10" t="s">
        <v>17</v>
      </c>
      <c r="D12" s="11">
        <v>51</v>
      </c>
      <c r="E12" s="12">
        <v>142</v>
      </c>
      <c r="F12" s="12">
        <v>95</v>
      </c>
      <c r="G12" s="12">
        <v>65</v>
      </c>
      <c r="H12" s="12">
        <v>191</v>
      </c>
      <c r="I12" s="12">
        <v>25</v>
      </c>
      <c r="J12" s="32"/>
      <c r="K12" s="12"/>
      <c r="L12" s="54"/>
      <c r="M12" s="12"/>
      <c r="N12" s="54"/>
      <c r="O12" s="74">
        <f t="shared" si="0"/>
        <v>569</v>
      </c>
    </row>
    <row r="13" spans="1:15" ht="21" customHeight="1">
      <c r="A13" s="109"/>
      <c r="B13" s="98"/>
      <c r="C13" s="10" t="s">
        <v>18</v>
      </c>
      <c r="D13" s="11">
        <f aca="true" t="shared" si="1" ref="D13:I13">SUM(D11:D12)</f>
        <v>294</v>
      </c>
      <c r="E13" s="12">
        <f t="shared" si="1"/>
        <v>522</v>
      </c>
      <c r="F13" s="12">
        <f t="shared" si="1"/>
        <v>270</v>
      </c>
      <c r="G13" s="12">
        <f t="shared" si="1"/>
        <v>422</v>
      </c>
      <c r="H13" s="12">
        <f t="shared" si="1"/>
        <v>446</v>
      </c>
      <c r="I13" s="12">
        <f t="shared" si="1"/>
        <v>168</v>
      </c>
      <c r="J13" s="32"/>
      <c r="K13" s="12"/>
      <c r="L13" s="54"/>
      <c r="M13" s="12"/>
      <c r="N13" s="54"/>
      <c r="O13" s="74">
        <f t="shared" si="0"/>
        <v>2122</v>
      </c>
    </row>
    <row r="14" spans="1:15" ht="21" customHeight="1">
      <c r="A14" s="109"/>
      <c r="B14" s="98" t="s">
        <v>19</v>
      </c>
      <c r="C14" s="10" t="s">
        <v>16</v>
      </c>
      <c r="D14" s="11">
        <v>399</v>
      </c>
      <c r="E14" s="12">
        <v>818</v>
      </c>
      <c r="F14" s="12">
        <v>247</v>
      </c>
      <c r="G14" s="12">
        <v>612</v>
      </c>
      <c r="H14" s="12">
        <v>416</v>
      </c>
      <c r="I14" s="12">
        <v>209</v>
      </c>
      <c r="J14" s="32"/>
      <c r="K14" s="12"/>
      <c r="L14" s="54"/>
      <c r="M14" s="12"/>
      <c r="N14" s="54"/>
      <c r="O14" s="74">
        <f t="shared" si="0"/>
        <v>2701</v>
      </c>
    </row>
    <row r="15" spans="1:15" ht="21" customHeight="1">
      <c r="A15" s="109"/>
      <c r="B15" s="98"/>
      <c r="C15" s="10" t="s">
        <v>17</v>
      </c>
      <c r="D15" s="11">
        <v>2</v>
      </c>
      <c r="E15" s="12">
        <v>24</v>
      </c>
      <c r="F15" s="12"/>
      <c r="G15" s="12">
        <v>6</v>
      </c>
      <c r="H15" s="12">
        <v>13</v>
      </c>
      <c r="I15" s="12">
        <v>2</v>
      </c>
      <c r="J15" s="32"/>
      <c r="K15" s="12"/>
      <c r="L15" s="54"/>
      <c r="M15" s="12"/>
      <c r="N15" s="54"/>
      <c r="O15" s="74">
        <f t="shared" si="0"/>
        <v>47</v>
      </c>
    </row>
    <row r="16" spans="1:15" ht="21" customHeight="1">
      <c r="A16" s="109"/>
      <c r="B16" s="98"/>
      <c r="C16" s="10" t="s">
        <v>18</v>
      </c>
      <c r="D16" s="11">
        <f aca="true" t="shared" si="2" ref="D16:I16">SUM(D14:D15)</f>
        <v>401</v>
      </c>
      <c r="E16" s="12">
        <f t="shared" si="2"/>
        <v>842</v>
      </c>
      <c r="F16" s="12">
        <f t="shared" si="2"/>
        <v>247</v>
      </c>
      <c r="G16" s="12">
        <f t="shared" si="2"/>
        <v>618</v>
      </c>
      <c r="H16" s="12">
        <f t="shared" si="2"/>
        <v>429</v>
      </c>
      <c r="I16" s="12">
        <f t="shared" si="2"/>
        <v>211</v>
      </c>
      <c r="J16" s="32"/>
      <c r="K16" s="12"/>
      <c r="L16" s="54"/>
      <c r="M16" s="12"/>
      <c r="N16" s="54"/>
      <c r="O16" s="74">
        <f t="shared" si="0"/>
        <v>2748</v>
      </c>
    </row>
    <row r="17" spans="1:15" ht="21" customHeight="1">
      <c r="A17" s="109"/>
      <c r="B17" s="98" t="s">
        <v>20</v>
      </c>
      <c r="C17" s="10" t="s">
        <v>16</v>
      </c>
      <c r="D17" s="11">
        <v>1</v>
      </c>
      <c r="E17" s="12"/>
      <c r="F17" s="12"/>
      <c r="G17" s="12">
        <v>2</v>
      </c>
      <c r="H17" s="12">
        <v>3</v>
      </c>
      <c r="I17" s="12">
        <v>2</v>
      </c>
      <c r="J17" s="32"/>
      <c r="K17" s="12"/>
      <c r="L17" s="54"/>
      <c r="M17" s="12"/>
      <c r="N17" s="54"/>
      <c r="O17" s="74">
        <f t="shared" si="0"/>
        <v>8</v>
      </c>
    </row>
    <row r="18" spans="1:15" ht="21" customHeight="1">
      <c r="A18" s="109"/>
      <c r="B18" s="98"/>
      <c r="C18" s="10" t="s">
        <v>17</v>
      </c>
      <c r="D18" s="11">
        <v>2</v>
      </c>
      <c r="E18" s="12">
        <v>3</v>
      </c>
      <c r="F18" s="12">
        <v>7</v>
      </c>
      <c r="G18" s="12"/>
      <c r="H18" s="12">
        <v>23</v>
      </c>
      <c r="I18" s="12"/>
      <c r="J18" s="32"/>
      <c r="K18" s="12"/>
      <c r="L18" s="54"/>
      <c r="M18" s="12"/>
      <c r="N18" s="54"/>
      <c r="O18" s="74">
        <f t="shared" si="0"/>
        <v>35</v>
      </c>
    </row>
    <row r="19" spans="1:15" ht="21" customHeight="1">
      <c r="A19" s="109"/>
      <c r="B19" s="98"/>
      <c r="C19" s="10" t="s">
        <v>18</v>
      </c>
      <c r="D19" s="11">
        <f aca="true" t="shared" si="3" ref="D19:I19">SUM(D17:D18)</f>
        <v>3</v>
      </c>
      <c r="E19" s="11">
        <f t="shared" si="3"/>
        <v>3</v>
      </c>
      <c r="F19" s="12">
        <f t="shared" si="3"/>
        <v>7</v>
      </c>
      <c r="G19" s="12">
        <f t="shared" si="3"/>
        <v>2</v>
      </c>
      <c r="H19" s="12">
        <f t="shared" si="3"/>
        <v>26</v>
      </c>
      <c r="I19" s="12">
        <f t="shared" si="3"/>
        <v>2</v>
      </c>
      <c r="J19" s="32"/>
      <c r="K19" s="12"/>
      <c r="L19" s="54"/>
      <c r="M19" s="12"/>
      <c r="N19" s="54"/>
      <c r="O19" s="74">
        <f t="shared" si="0"/>
        <v>43</v>
      </c>
    </row>
    <row r="20" spans="1:15" ht="21" customHeight="1">
      <c r="A20" s="109"/>
      <c r="B20" s="98" t="s">
        <v>165</v>
      </c>
      <c r="C20" s="10" t="s">
        <v>16</v>
      </c>
      <c r="D20" s="11">
        <f aca="true" t="shared" si="4" ref="D20:I22">D11+D14+D17</f>
        <v>643</v>
      </c>
      <c r="E20" s="11">
        <f t="shared" si="4"/>
        <v>1198</v>
      </c>
      <c r="F20" s="11">
        <f t="shared" si="4"/>
        <v>422</v>
      </c>
      <c r="G20" s="11">
        <f t="shared" si="4"/>
        <v>971</v>
      </c>
      <c r="H20" s="11">
        <f t="shared" si="4"/>
        <v>674</v>
      </c>
      <c r="I20" s="11">
        <f t="shared" si="4"/>
        <v>354</v>
      </c>
      <c r="J20" s="54"/>
      <c r="K20" s="12"/>
      <c r="L20" s="54"/>
      <c r="M20" s="12"/>
      <c r="N20" s="54"/>
      <c r="O20" s="74">
        <f t="shared" si="0"/>
        <v>4262</v>
      </c>
    </row>
    <row r="21" spans="1:15" ht="21" customHeight="1">
      <c r="A21" s="109"/>
      <c r="B21" s="98"/>
      <c r="C21" s="10" t="s">
        <v>17</v>
      </c>
      <c r="D21" s="11">
        <f t="shared" si="4"/>
        <v>55</v>
      </c>
      <c r="E21" s="11">
        <f t="shared" si="4"/>
        <v>169</v>
      </c>
      <c r="F21" s="11">
        <f t="shared" si="4"/>
        <v>102</v>
      </c>
      <c r="G21" s="11">
        <f t="shared" si="4"/>
        <v>71</v>
      </c>
      <c r="H21" s="11">
        <f t="shared" si="4"/>
        <v>227</v>
      </c>
      <c r="I21" s="11">
        <f t="shared" si="4"/>
        <v>27</v>
      </c>
      <c r="J21" s="54"/>
      <c r="K21" s="12"/>
      <c r="L21" s="54"/>
      <c r="M21" s="12"/>
      <c r="N21" s="54"/>
      <c r="O21" s="74">
        <f t="shared" si="0"/>
        <v>651</v>
      </c>
    </row>
    <row r="22" spans="1:15" ht="21" customHeight="1" thickBot="1">
      <c r="A22" s="110"/>
      <c r="B22" s="101"/>
      <c r="C22" s="13" t="s">
        <v>18</v>
      </c>
      <c r="D22" s="11">
        <f t="shared" si="4"/>
        <v>698</v>
      </c>
      <c r="E22" s="11">
        <f t="shared" si="4"/>
        <v>1367</v>
      </c>
      <c r="F22" s="11">
        <f t="shared" si="4"/>
        <v>524</v>
      </c>
      <c r="G22" s="11">
        <f t="shared" si="4"/>
        <v>1042</v>
      </c>
      <c r="H22" s="11">
        <f t="shared" si="4"/>
        <v>901</v>
      </c>
      <c r="I22" s="11">
        <f t="shared" si="4"/>
        <v>381</v>
      </c>
      <c r="J22" s="54"/>
      <c r="K22" s="12"/>
      <c r="L22" s="54"/>
      <c r="M22" s="12"/>
      <c r="N22" s="54"/>
      <c r="O22" s="74">
        <f t="shared" si="0"/>
        <v>4913</v>
      </c>
    </row>
    <row r="23" spans="1:15" ht="21" customHeight="1">
      <c r="A23" s="108" t="s">
        <v>164</v>
      </c>
      <c r="B23" s="97" t="s">
        <v>15</v>
      </c>
      <c r="C23" s="7" t="s">
        <v>16</v>
      </c>
      <c r="D23" s="8">
        <v>1</v>
      </c>
      <c r="E23" s="9">
        <v>4</v>
      </c>
      <c r="F23" s="9">
        <v>2</v>
      </c>
      <c r="G23" s="9">
        <v>15</v>
      </c>
      <c r="H23" s="9">
        <v>1</v>
      </c>
      <c r="I23" s="9">
        <v>1</v>
      </c>
      <c r="J23" s="37"/>
      <c r="K23" s="9"/>
      <c r="L23" s="60"/>
      <c r="M23" s="9"/>
      <c r="N23" s="60"/>
      <c r="O23" s="73">
        <f t="shared" si="0"/>
        <v>24</v>
      </c>
    </row>
    <row r="24" spans="1:15" ht="21" customHeight="1">
      <c r="A24" s="109"/>
      <c r="B24" s="98"/>
      <c r="C24" s="10" t="s">
        <v>17</v>
      </c>
      <c r="D24" s="11">
        <v>21</v>
      </c>
      <c r="E24" s="12">
        <v>27</v>
      </c>
      <c r="F24" s="12"/>
      <c r="G24" s="12"/>
      <c r="H24" s="12">
        <v>14</v>
      </c>
      <c r="I24" s="12"/>
      <c r="J24" s="32"/>
      <c r="K24" s="12"/>
      <c r="L24" s="54"/>
      <c r="M24" s="12"/>
      <c r="N24" s="54"/>
      <c r="O24" s="74">
        <f t="shared" si="0"/>
        <v>62</v>
      </c>
    </row>
    <row r="25" spans="1:15" ht="21" customHeight="1">
      <c r="A25" s="109"/>
      <c r="B25" s="98"/>
      <c r="C25" s="10" t="s">
        <v>18</v>
      </c>
      <c r="D25" s="11">
        <f aca="true" t="shared" si="5" ref="D25:I25">SUM(D23:D24)</f>
        <v>22</v>
      </c>
      <c r="E25" s="11">
        <f t="shared" si="5"/>
        <v>31</v>
      </c>
      <c r="F25" s="11">
        <f t="shared" si="5"/>
        <v>2</v>
      </c>
      <c r="G25" s="11">
        <f t="shared" si="5"/>
        <v>15</v>
      </c>
      <c r="H25" s="11">
        <f t="shared" si="5"/>
        <v>15</v>
      </c>
      <c r="I25" s="11">
        <f t="shared" si="5"/>
        <v>1</v>
      </c>
      <c r="J25" s="54"/>
      <c r="K25" s="12"/>
      <c r="L25" s="54"/>
      <c r="M25" s="12"/>
      <c r="N25" s="54"/>
      <c r="O25" s="74">
        <f t="shared" si="0"/>
        <v>86</v>
      </c>
    </row>
    <row r="26" spans="1:15" ht="21" customHeight="1">
      <c r="A26" s="109"/>
      <c r="B26" s="98" t="s">
        <v>19</v>
      </c>
      <c r="C26" s="10" t="s">
        <v>16</v>
      </c>
      <c r="D26" s="11">
        <v>13</v>
      </c>
      <c r="E26" s="12">
        <v>22</v>
      </c>
      <c r="F26" s="12">
        <v>8</v>
      </c>
      <c r="G26" s="12">
        <v>15</v>
      </c>
      <c r="H26" s="12">
        <v>20</v>
      </c>
      <c r="I26" s="12">
        <v>12</v>
      </c>
      <c r="J26" s="32"/>
      <c r="K26" s="12"/>
      <c r="L26" s="54"/>
      <c r="M26" s="12"/>
      <c r="N26" s="54"/>
      <c r="O26" s="74">
        <f t="shared" si="0"/>
        <v>90</v>
      </c>
    </row>
    <row r="27" spans="1:15" ht="21" customHeight="1">
      <c r="A27" s="109"/>
      <c r="B27" s="98"/>
      <c r="C27" s="10" t="s">
        <v>17</v>
      </c>
      <c r="D27" s="11">
        <v>10</v>
      </c>
      <c r="E27" s="12">
        <v>7</v>
      </c>
      <c r="F27" s="12"/>
      <c r="G27" s="12"/>
      <c r="H27" s="12">
        <v>10</v>
      </c>
      <c r="I27" s="12"/>
      <c r="J27" s="32"/>
      <c r="K27" s="12"/>
      <c r="L27" s="54"/>
      <c r="M27" s="12"/>
      <c r="N27" s="54"/>
      <c r="O27" s="74">
        <f t="shared" si="0"/>
        <v>27</v>
      </c>
    </row>
    <row r="28" spans="1:15" ht="21" customHeight="1">
      <c r="A28" s="109"/>
      <c r="B28" s="98"/>
      <c r="C28" s="10" t="s">
        <v>18</v>
      </c>
      <c r="D28" s="11">
        <f aca="true" t="shared" si="6" ref="D28:I28">SUM(D26:D27)</f>
        <v>23</v>
      </c>
      <c r="E28" s="12">
        <f t="shared" si="6"/>
        <v>29</v>
      </c>
      <c r="F28" s="12">
        <f t="shared" si="6"/>
        <v>8</v>
      </c>
      <c r="G28" s="12">
        <f t="shared" si="6"/>
        <v>15</v>
      </c>
      <c r="H28" s="12">
        <f t="shared" si="6"/>
        <v>30</v>
      </c>
      <c r="I28" s="12">
        <f t="shared" si="6"/>
        <v>12</v>
      </c>
      <c r="J28" s="32"/>
      <c r="K28" s="12"/>
      <c r="L28" s="54"/>
      <c r="M28" s="12"/>
      <c r="N28" s="54"/>
      <c r="O28" s="74">
        <f t="shared" si="0"/>
        <v>117</v>
      </c>
    </row>
    <row r="29" spans="1:15" ht="21" customHeight="1">
      <c r="A29" s="109"/>
      <c r="B29" s="98" t="s">
        <v>55</v>
      </c>
      <c r="C29" s="10" t="s">
        <v>16</v>
      </c>
      <c r="D29" s="11">
        <f aca="true" t="shared" si="7" ref="D29:I31">D23+D26</f>
        <v>14</v>
      </c>
      <c r="E29" s="11">
        <f t="shared" si="7"/>
        <v>26</v>
      </c>
      <c r="F29" s="11">
        <f t="shared" si="7"/>
        <v>10</v>
      </c>
      <c r="G29" s="11">
        <f t="shared" si="7"/>
        <v>30</v>
      </c>
      <c r="H29" s="11">
        <f t="shared" si="7"/>
        <v>21</v>
      </c>
      <c r="I29" s="11">
        <f t="shared" si="7"/>
        <v>13</v>
      </c>
      <c r="J29" s="54"/>
      <c r="K29" s="12"/>
      <c r="L29" s="54"/>
      <c r="M29" s="12"/>
      <c r="N29" s="54"/>
      <c r="O29" s="74">
        <f t="shared" si="0"/>
        <v>114</v>
      </c>
    </row>
    <row r="30" spans="1:15" ht="21" customHeight="1">
      <c r="A30" s="109"/>
      <c r="B30" s="98"/>
      <c r="C30" s="10" t="s">
        <v>17</v>
      </c>
      <c r="D30" s="11">
        <f t="shared" si="7"/>
        <v>31</v>
      </c>
      <c r="E30" s="11">
        <f t="shared" si="7"/>
        <v>34</v>
      </c>
      <c r="F30" s="11">
        <f t="shared" si="7"/>
        <v>0</v>
      </c>
      <c r="G30" s="11">
        <f t="shared" si="7"/>
        <v>0</v>
      </c>
      <c r="H30" s="11">
        <f t="shared" si="7"/>
        <v>24</v>
      </c>
      <c r="I30" s="11">
        <f t="shared" si="7"/>
        <v>0</v>
      </c>
      <c r="J30" s="54"/>
      <c r="K30" s="12"/>
      <c r="L30" s="54"/>
      <c r="M30" s="12"/>
      <c r="N30" s="54"/>
      <c r="O30" s="74">
        <f t="shared" si="0"/>
        <v>89</v>
      </c>
    </row>
    <row r="31" spans="1:15" ht="21" customHeight="1" thickBot="1">
      <c r="A31" s="110"/>
      <c r="B31" s="101"/>
      <c r="C31" s="13" t="s">
        <v>18</v>
      </c>
      <c r="D31" s="11">
        <f t="shared" si="7"/>
        <v>45</v>
      </c>
      <c r="E31" s="11">
        <f t="shared" si="7"/>
        <v>60</v>
      </c>
      <c r="F31" s="11">
        <f t="shared" si="7"/>
        <v>10</v>
      </c>
      <c r="G31" s="11">
        <f t="shared" si="7"/>
        <v>30</v>
      </c>
      <c r="H31" s="11">
        <f t="shared" si="7"/>
        <v>45</v>
      </c>
      <c r="I31" s="11">
        <f t="shared" si="7"/>
        <v>13</v>
      </c>
      <c r="J31" s="54"/>
      <c r="K31" s="12"/>
      <c r="L31" s="54"/>
      <c r="M31" s="12"/>
      <c r="N31" s="54"/>
      <c r="O31" s="74">
        <f t="shared" si="0"/>
        <v>203</v>
      </c>
    </row>
    <row r="32" spans="1:15" ht="21" customHeight="1">
      <c r="A32" s="108" t="s">
        <v>163</v>
      </c>
      <c r="B32" s="97" t="s">
        <v>15</v>
      </c>
      <c r="C32" s="7" t="s">
        <v>16</v>
      </c>
      <c r="D32" s="8">
        <v>1329</v>
      </c>
      <c r="E32" s="9">
        <v>2149</v>
      </c>
      <c r="F32" s="9">
        <v>754</v>
      </c>
      <c r="G32" s="9">
        <v>2365</v>
      </c>
      <c r="H32" s="9">
        <v>1657</v>
      </c>
      <c r="I32" s="9">
        <v>370</v>
      </c>
      <c r="J32" s="37"/>
      <c r="K32" s="9"/>
      <c r="L32" s="60"/>
      <c r="M32" s="9"/>
      <c r="N32" s="60"/>
      <c r="O32" s="73">
        <f t="shared" si="0"/>
        <v>8624</v>
      </c>
    </row>
    <row r="33" spans="1:15" ht="21" customHeight="1">
      <c r="A33" s="109"/>
      <c r="B33" s="98"/>
      <c r="C33" s="10" t="s">
        <v>17</v>
      </c>
      <c r="D33" s="11">
        <v>5</v>
      </c>
      <c r="E33" s="12">
        <v>4</v>
      </c>
      <c r="F33" s="12">
        <v>1</v>
      </c>
      <c r="G33" s="12">
        <v>5</v>
      </c>
      <c r="H33" s="12">
        <v>3</v>
      </c>
      <c r="I33" s="12"/>
      <c r="J33" s="32"/>
      <c r="K33" s="12"/>
      <c r="L33" s="54"/>
      <c r="M33" s="12"/>
      <c r="N33" s="54"/>
      <c r="O33" s="74">
        <f t="shared" si="0"/>
        <v>18</v>
      </c>
    </row>
    <row r="34" spans="1:15" ht="21" customHeight="1">
      <c r="A34" s="109"/>
      <c r="B34" s="98"/>
      <c r="C34" s="10" t="s">
        <v>18</v>
      </c>
      <c r="D34" s="11">
        <f aca="true" t="shared" si="8" ref="D34:I34">D32+D33</f>
        <v>1334</v>
      </c>
      <c r="E34" s="11">
        <f t="shared" si="8"/>
        <v>2153</v>
      </c>
      <c r="F34" s="11">
        <f t="shared" si="8"/>
        <v>755</v>
      </c>
      <c r="G34" s="11">
        <f t="shared" si="8"/>
        <v>2370</v>
      </c>
      <c r="H34" s="11">
        <f t="shared" si="8"/>
        <v>1660</v>
      </c>
      <c r="I34" s="11">
        <f t="shared" si="8"/>
        <v>370</v>
      </c>
      <c r="J34" s="54"/>
      <c r="K34" s="12"/>
      <c r="L34" s="54"/>
      <c r="M34" s="12"/>
      <c r="N34" s="54"/>
      <c r="O34" s="74">
        <f t="shared" si="0"/>
        <v>8642</v>
      </c>
    </row>
    <row r="35" spans="1:15" ht="21" customHeight="1">
      <c r="A35" s="109"/>
      <c r="B35" s="98" t="s">
        <v>19</v>
      </c>
      <c r="C35" s="10" t="s">
        <v>16</v>
      </c>
      <c r="D35" s="11">
        <v>1828</v>
      </c>
      <c r="E35" s="12">
        <v>3447</v>
      </c>
      <c r="F35" s="12">
        <v>992</v>
      </c>
      <c r="G35" s="12">
        <v>3519</v>
      </c>
      <c r="H35" s="12">
        <v>2897</v>
      </c>
      <c r="I35" s="12">
        <v>531</v>
      </c>
      <c r="J35" s="32"/>
      <c r="K35" s="12"/>
      <c r="L35" s="54"/>
      <c r="M35" s="12"/>
      <c r="N35" s="54"/>
      <c r="O35" s="74">
        <f t="shared" si="0"/>
        <v>13214</v>
      </c>
    </row>
    <row r="36" spans="1:15" ht="21" customHeight="1">
      <c r="A36" s="109"/>
      <c r="B36" s="98"/>
      <c r="C36" s="10" t="s">
        <v>17</v>
      </c>
      <c r="D36" s="11">
        <v>8</v>
      </c>
      <c r="E36" s="12">
        <v>26</v>
      </c>
      <c r="F36" s="12">
        <v>7</v>
      </c>
      <c r="G36" s="12">
        <v>9</v>
      </c>
      <c r="H36" s="12">
        <v>7</v>
      </c>
      <c r="I36" s="12"/>
      <c r="J36" s="32"/>
      <c r="K36" s="12"/>
      <c r="L36" s="54"/>
      <c r="M36" s="12"/>
      <c r="N36" s="54"/>
      <c r="O36" s="74">
        <f t="shared" si="0"/>
        <v>57</v>
      </c>
    </row>
    <row r="37" spans="1:15" ht="21" customHeight="1">
      <c r="A37" s="109"/>
      <c r="B37" s="98"/>
      <c r="C37" s="10" t="s">
        <v>18</v>
      </c>
      <c r="D37" s="11">
        <f aca="true" t="shared" si="9" ref="D37:I37">SUM(D35:D36)</f>
        <v>1836</v>
      </c>
      <c r="E37" s="12">
        <f t="shared" si="9"/>
        <v>3473</v>
      </c>
      <c r="F37" s="12">
        <f t="shared" si="9"/>
        <v>999</v>
      </c>
      <c r="G37" s="12">
        <f t="shared" si="9"/>
        <v>3528</v>
      </c>
      <c r="H37" s="12">
        <f t="shared" si="9"/>
        <v>2904</v>
      </c>
      <c r="I37" s="12">
        <f t="shared" si="9"/>
        <v>531</v>
      </c>
      <c r="J37" s="32"/>
      <c r="K37" s="12"/>
      <c r="L37" s="54"/>
      <c r="M37" s="12"/>
      <c r="N37" s="54"/>
      <c r="O37" s="74">
        <f t="shared" si="0"/>
        <v>13271</v>
      </c>
    </row>
    <row r="38" spans="1:15" ht="21" customHeight="1">
      <c r="A38" s="109"/>
      <c r="B38" s="98" t="s">
        <v>55</v>
      </c>
      <c r="C38" s="10" t="s">
        <v>16</v>
      </c>
      <c r="D38" s="11">
        <f aca="true" t="shared" si="10" ref="D38:I40">D32+D35</f>
        <v>3157</v>
      </c>
      <c r="E38" s="11">
        <f t="shared" si="10"/>
        <v>5596</v>
      </c>
      <c r="F38" s="11">
        <f t="shared" si="10"/>
        <v>1746</v>
      </c>
      <c r="G38" s="11">
        <f t="shared" si="10"/>
        <v>5884</v>
      </c>
      <c r="H38" s="11">
        <f t="shared" si="10"/>
        <v>4554</v>
      </c>
      <c r="I38" s="11">
        <f t="shared" si="10"/>
        <v>901</v>
      </c>
      <c r="J38" s="54"/>
      <c r="K38" s="12"/>
      <c r="L38" s="54"/>
      <c r="M38" s="12"/>
      <c r="N38" s="54"/>
      <c r="O38" s="74">
        <f t="shared" si="0"/>
        <v>21838</v>
      </c>
    </row>
    <row r="39" spans="1:15" ht="21" customHeight="1">
      <c r="A39" s="109"/>
      <c r="B39" s="98"/>
      <c r="C39" s="10" t="s">
        <v>17</v>
      </c>
      <c r="D39" s="11">
        <f t="shared" si="10"/>
        <v>13</v>
      </c>
      <c r="E39" s="11">
        <f t="shared" si="10"/>
        <v>30</v>
      </c>
      <c r="F39" s="11">
        <f t="shared" si="10"/>
        <v>8</v>
      </c>
      <c r="G39" s="11">
        <f t="shared" si="10"/>
        <v>14</v>
      </c>
      <c r="H39" s="11">
        <f t="shared" si="10"/>
        <v>10</v>
      </c>
      <c r="I39" s="11">
        <f t="shared" si="10"/>
        <v>0</v>
      </c>
      <c r="J39" s="54"/>
      <c r="K39" s="12"/>
      <c r="L39" s="54"/>
      <c r="M39" s="12"/>
      <c r="N39" s="54"/>
      <c r="O39" s="74">
        <f t="shared" si="0"/>
        <v>75</v>
      </c>
    </row>
    <row r="40" spans="1:15" ht="21" customHeight="1" thickBot="1">
      <c r="A40" s="110"/>
      <c r="B40" s="101"/>
      <c r="C40" s="13" t="s">
        <v>18</v>
      </c>
      <c r="D40" s="11">
        <f t="shared" si="10"/>
        <v>3170</v>
      </c>
      <c r="E40" s="11">
        <f t="shared" si="10"/>
        <v>5626</v>
      </c>
      <c r="F40" s="11">
        <f t="shared" si="10"/>
        <v>1754</v>
      </c>
      <c r="G40" s="11">
        <f t="shared" si="10"/>
        <v>5898</v>
      </c>
      <c r="H40" s="11">
        <f t="shared" si="10"/>
        <v>4564</v>
      </c>
      <c r="I40" s="11">
        <f t="shared" si="10"/>
        <v>901</v>
      </c>
      <c r="J40" s="54"/>
      <c r="K40" s="12"/>
      <c r="L40" s="54"/>
      <c r="M40" s="12"/>
      <c r="N40" s="54"/>
      <c r="O40" s="74">
        <f t="shared" si="0"/>
        <v>21913</v>
      </c>
    </row>
    <row r="41" spans="1:15" ht="21" customHeight="1">
      <c r="A41" s="126" t="s">
        <v>21</v>
      </c>
      <c r="B41" s="127"/>
      <c r="C41" s="7" t="s">
        <v>16</v>
      </c>
      <c r="D41" s="8">
        <v>137</v>
      </c>
      <c r="E41" s="9">
        <v>177</v>
      </c>
      <c r="F41" s="9">
        <v>82</v>
      </c>
      <c r="G41" s="9">
        <v>181</v>
      </c>
      <c r="H41" s="9">
        <v>118</v>
      </c>
      <c r="I41" s="9">
        <v>44</v>
      </c>
      <c r="J41" s="37"/>
      <c r="K41" s="9"/>
      <c r="L41" s="60"/>
      <c r="M41" s="9"/>
      <c r="N41" s="60"/>
      <c r="O41" s="79">
        <f t="shared" si="0"/>
        <v>739</v>
      </c>
    </row>
    <row r="42" spans="1:15" ht="21" customHeight="1">
      <c r="A42" s="128"/>
      <c r="B42" s="129"/>
      <c r="C42" s="10" t="s">
        <v>17</v>
      </c>
      <c r="D42" s="11">
        <v>61</v>
      </c>
      <c r="E42" s="12">
        <v>49</v>
      </c>
      <c r="F42" s="12">
        <v>71</v>
      </c>
      <c r="G42" s="12">
        <v>10</v>
      </c>
      <c r="H42" s="12">
        <v>44</v>
      </c>
      <c r="I42" s="12"/>
      <c r="J42" s="32"/>
      <c r="K42" s="12"/>
      <c r="L42" s="54"/>
      <c r="M42" s="12"/>
      <c r="N42" s="54"/>
      <c r="O42" s="74">
        <f t="shared" si="0"/>
        <v>235</v>
      </c>
    </row>
    <row r="43" spans="1:15" ht="21" customHeight="1" thickBot="1">
      <c r="A43" s="130"/>
      <c r="B43" s="131"/>
      <c r="C43" s="13" t="s">
        <v>18</v>
      </c>
      <c r="D43" s="14">
        <f aca="true" t="shared" si="11" ref="D43:I43">SUM(D41:D42)</f>
        <v>198</v>
      </c>
      <c r="E43" s="44">
        <f t="shared" si="11"/>
        <v>226</v>
      </c>
      <c r="F43" s="44">
        <f t="shared" si="11"/>
        <v>153</v>
      </c>
      <c r="G43" s="44">
        <f t="shared" si="11"/>
        <v>191</v>
      </c>
      <c r="H43" s="44">
        <f t="shared" si="11"/>
        <v>162</v>
      </c>
      <c r="I43" s="44">
        <f t="shared" si="11"/>
        <v>44</v>
      </c>
      <c r="J43" s="55"/>
      <c r="K43" s="44"/>
      <c r="L43" s="57"/>
      <c r="M43" s="44"/>
      <c r="N43" s="57"/>
      <c r="O43" s="74">
        <f t="shared" si="0"/>
        <v>974</v>
      </c>
    </row>
    <row r="44" spans="1:15" ht="21" customHeight="1">
      <c r="A44" s="126" t="s">
        <v>22</v>
      </c>
      <c r="B44" s="127"/>
      <c r="C44" s="7" t="s">
        <v>16</v>
      </c>
      <c r="D44" s="8">
        <v>54</v>
      </c>
      <c r="E44" s="9">
        <v>66</v>
      </c>
      <c r="F44" s="9">
        <v>55</v>
      </c>
      <c r="G44" s="9">
        <v>51</v>
      </c>
      <c r="H44" s="9">
        <v>79</v>
      </c>
      <c r="I44" s="9">
        <v>46</v>
      </c>
      <c r="J44" s="37"/>
      <c r="K44" s="9"/>
      <c r="L44" s="60"/>
      <c r="M44" s="9"/>
      <c r="N44" s="60"/>
      <c r="O44" s="73">
        <f t="shared" si="0"/>
        <v>351</v>
      </c>
    </row>
    <row r="45" spans="1:15" ht="21" customHeight="1">
      <c r="A45" s="128"/>
      <c r="B45" s="129"/>
      <c r="C45" s="10" t="s">
        <v>17</v>
      </c>
      <c r="D45" s="11"/>
      <c r="E45" s="12"/>
      <c r="F45" s="12"/>
      <c r="G45" s="12"/>
      <c r="H45" s="12"/>
      <c r="I45" s="12"/>
      <c r="J45" s="32"/>
      <c r="K45" s="12"/>
      <c r="L45" s="54"/>
      <c r="M45" s="12"/>
      <c r="N45" s="54"/>
      <c r="O45" s="74">
        <f t="shared" si="0"/>
        <v>0</v>
      </c>
    </row>
    <row r="46" spans="1:15" ht="21" customHeight="1" thickBot="1">
      <c r="A46" s="130"/>
      <c r="B46" s="131"/>
      <c r="C46" s="13" t="s">
        <v>18</v>
      </c>
      <c r="D46" s="14">
        <f aca="true" t="shared" si="12" ref="D46:I46">SUM(D44:D45)</f>
        <v>54</v>
      </c>
      <c r="E46" s="14">
        <f t="shared" si="12"/>
        <v>66</v>
      </c>
      <c r="F46" s="14">
        <f t="shared" si="12"/>
        <v>55</v>
      </c>
      <c r="G46" s="14">
        <f t="shared" si="12"/>
        <v>51</v>
      </c>
      <c r="H46" s="14">
        <f t="shared" si="12"/>
        <v>79</v>
      </c>
      <c r="I46" s="14">
        <f t="shared" si="12"/>
        <v>46</v>
      </c>
      <c r="J46" s="57"/>
      <c r="K46" s="44"/>
      <c r="L46" s="57"/>
      <c r="M46" s="44"/>
      <c r="N46" s="57"/>
      <c r="O46" s="75">
        <f t="shared" si="0"/>
        <v>351</v>
      </c>
    </row>
    <row r="47" spans="1:15" ht="21" customHeight="1" thickBot="1">
      <c r="A47" s="139" t="s">
        <v>23</v>
      </c>
      <c r="B47" s="140"/>
      <c r="C47" s="141"/>
      <c r="D47" s="15">
        <f aca="true" t="shared" si="13" ref="D47:I47">SUM(D46+D43+D40+D31+D22)</f>
        <v>4165</v>
      </c>
      <c r="E47" s="16">
        <f t="shared" si="13"/>
        <v>7345</v>
      </c>
      <c r="F47" s="16">
        <f t="shared" si="13"/>
        <v>2496</v>
      </c>
      <c r="G47" s="16">
        <f t="shared" si="13"/>
        <v>7212</v>
      </c>
      <c r="H47" s="16">
        <f t="shared" si="13"/>
        <v>5751</v>
      </c>
      <c r="I47" s="16">
        <f t="shared" si="13"/>
        <v>1385</v>
      </c>
      <c r="J47" s="39"/>
      <c r="K47" s="16"/>
      <c r="L47" s="58"/>
      <c r="M47" s="16"/>
      <c r="N47" s="58"/>
      <c r="O47" s="76">
        <f t="shared" si="0"/>
        <v>28354</v>
      </c>
    </row>
    <row r="48" spans="1:15" ht="21" customHeight="1" thickBot="1">
      <c r="A48" s="139" t="s">
        <v>102</v>
      </c>
      <c r="B48" s="140"/>
      <c r="C48" s="141"/>
      <c r="D48" s="15">
        <v>127</v>
      </c>
      <c r="E48" s="16">
        <v>150</v>
      </c>
      <c r="F48" s="16">
        <v>29</v>
      </c>
      <c r="G48" s="16">
        <v>228</v>
      </c>
      <c r="H48" s="16">
        <v>107</v>
      </c>
      <c r="I48" s="16">
        <v>33</v>
      </c>
      <c r="J48" s="39"/>
      <c r="K48" s="16"/>
      <c r="L48" s="58"/>
      <c r="M48" s="16"/>
      <c r="N48" s="58"/>
      <c r="O48" s="75">
        <f t="shared" si="0"/>
        <v>674</v>
      </c>
    </row>
    <row r="49" spans="1:15" ht="21" customHeight="1" thickBot="1">
      <c r="A49" s="139" t="s">
        <v>24</v>
      </c>
      <c r="B49" s="140"/>
      <c r="C49" s="141"/>
      <c r="D49" s="15">
        <f aca="true" t="shared" si="14" ref="D49:I49">SUM(D47:D48)</f>
        <v>4292</v>
      </c>
      <c r="E49" s="16">
        <f t="shared" si="14"/>
        <v>7495</v>
      </c>
      <c r="F49" s="16">
        <f t="shared" si="14"/>
        <v>2525</v>
      </c>
      <c r="G49" s="16">
        <f t="shared" si="14"/>
        <v>7440</v>
      </c>
      <c r="H49" s="16">
        <f t="shared" si="14"/>
        <v>5858</v>
      </c>
      <c r="I49" s="16">
        <f t="shared" si="14"/>
        <v>1418</v>
      </c>
      <c r="J49" s="39"/>
      <c r="K49" s="16"/>
      <c r="L49" s="58"/>
      <c r="M49" s="16"/>
      <c r="N49" s="58"/>
      <c r="O49" s="76">
        <f t="shared" si="0"/>
        <v>29028</v>
      </c>
    </row>
    <row r="50" spans="1:15" ht="21" customHeight="1">
      <c r="A50" s="142" t="s">
        <v>101</v>
      </c>
      <c r="B50" s="132" t="s">
        <v>25</v>
      </c>
      <c r="C50" s="17" t="s">
        <v>26</v>
      </c>
      <c r="D50" s="18">
        <v>2589</v>
      </c>
      <c r="E50" s="19">
        <v>4453</v>
      </c>
      <c r="F50" s="19">
        <v>1532</v>
      </c>
      <c r="G50" s="19">
        <v>4669</v>
      </c>
      <c r="H50" s="19">
        <v>3714</v>
      </c>
      <c r="I50" s="19">
        <v>599</v>
      </c>
      <c r="J50" s="35"/>
      <c r="K50" s="19"/>
      <c r="L50" s="61"/>
      <c r="M50" s="19"/>
      <c r="N50" s="61"/>
      <c r="O50" s="89">
        <f t="shared" si="0"/>
        <v>17556</v>
      </c>
    </row>
    <row r="51" spans="1:15" ht="21" customHeight="1">
      <c r="A51" s="99"/>
      <c r="B51" s="129"/>
      <c r="C51" s="10" t="s">
        <v>27</v>
      </c>
      <c r="D51" s="11">
        <v>2236</v>
      </c>
      <c r="E51" s="12">
        <v>3173</v>
      </c>
      <c r="F51" s="12">
        <v>1539</v>
      </c>
      <c r="G51" s="12">
        <v>3518</v>
      </c>
      <c r="H51" s="12">
        <v>1275</v>
      </c>
      <c r="I51" s="12">
        <v>853</v>
      </c>
      <c r="J51" s="32"/>
      <c r="K51" s="12"/>
      <c r="L51" s="54"/>
      <c r="M51" s="12"/>
      <c r="N51" s="54"/>
      <c r="O51" s="89">
        <f t="shared" si="0"/>
        <v>12594</v>
      </c>
    </row>
    <row r="52" spans="1:15" ht="21" customHeight="1">
      <c r="A52" s="99"/>
      <c r="B52" s="129"/>
      <c r="C52" s="10" t="s">
        <v>18</v>
      </c>
      <c r="D52" s="11">
        <f aca="true" t="shared" si="15" ref="D52:I52">SUM(D50:D51)</f>
        <v>4825</v>
      </c>
      <c r="E52" s="11">
        <f t="shared" si="15"/>
        <v>7626</v>
      </c>
      <c r="F52" s="11">
        <f t="shared" si="15"/>
        <v>3071</v>
      </c>
      <c r="G52" s="11">
        <f t="shared" si="15"/>
        <v>8187</v>
      </c>
      <c r="H52" s="11">
        <f t="shared" si="15"/>
        <v>4989</v>
      </c>
      <c r="I52" s="11">
        <f t="shared" si="15"/>
        <v>1452</v>
      </c>
      <c r="J52" s="54"/>
      <c r="K52" s="12"/>
      <c r="L52" s="54"/>
      <c r="M52" s="12"/>
      <c r="N52" s="54"/>
      <c r="O52" s="89">
        <f t="shared" si="0"/>
        <v>30150</v>
      </c>
    </row>
    <row r="53" spans="1:15" ht="21" customHeight="1">
      <c r="A53" s="99"/>
      <c r="B53" s="135" t="s">
        <v>100</v>
      </c>
      <c r="C53" s="136"/>
      <c r="D53" s="11">
        <v>21</v>
      </c>
      <c r="E53" s="12">
        <v>28</v>
      </c>
      <c r="F53" s="12">
        <v>15</v>
      </c>
      <c r="G53" s="12">
        <v>39</v>
      </c>
      <c r="H53" s="12">
        <v>16</v>
      </c>
      <c r="I53" s="12">
        <v>7</v>
      </c>
      <c r="J53" s="32"/>
      <c r="K53" s="12"/>
      <c r="L53" s="54"/>
      <c r="M53" s="12"/>
      <c r="N53" s="54"/>
      <c r="O53" s="89">
        <f t="shared" si="0"/>
        <v>126</v>
      </c>
    </row>
    <row r="54" spans="1:15" ht="21" customHeight="1" thickBot="1">
      <c r="A54" s="143"/>
      <c r="B54" s="137" t="s">
        <v>99</v>
      </c>
      <c r="C54" s="138"/>
      <c r="D54" s="20">
        <v>160</v>
      </c>
      <c r="E54" s="21">
        <v>204</v>
      </c>
      <c r="F54" s="21">
        <v>65</v>
      </c>
      <c r="G54" s="21">
        <v>236</v>
      </c>
      <c r="H54" s="21">
        <v>125</v>
      </c>
      <c r="I54" s="21">
        <v>58</v>
      </c>
      <c r="J54" s="40"/>
      <c r="K54" s="21"/>
      <c r="L54" s="59"/>
      <c r="M54" s="21"/>
      <c r="N54" s="59"/>
      <c r="O54" s="75">
        <f t="shared" si="0"/>
        <v>848</v>
      </c>
    </row>
    <row r="55" spans="1:15" ht="21" customHeight="1" thickBot="1">
      <c r="A55" s="144" t="s">
        <v>28</v>
      </c>
      <c r="B55" s="145"/>
      <c r="C55" s="146"/>
      <c r="D55" s="15">
        <f aca="true" t="shared" si="16" ref="D55:I55">SUM(D52:D54)</f>
        <v>5006</v>
      </c>
      <c r="E55" s="15">
        <f t="shared" si="16"/>
        <v>7858</v>
      </c>
      <c r="F55" s="16">
        <f t="shared" si="16"/>
        <v>3151</v>
      </c>
      <c r="G55" s="16">
        <f t="shared" si="16"/>
        <v>8462</v>
      </c>
      <c r="H55" s="16">
        <f t="shared" si="16"/>
        <v>5130</v>
      </c>
      <c r="I55" s="16">
        <f t="shared" si="16"/>
        <v>1517</v>
      </c>
      <c r="J55" s="39"/>
      <c r="K55" s="16"/>
      <c r="L55" s="58"/>
      <c r="M55" s="16"/>
      <c r="N55" s="58"/>
      <c r="O55" s="76">
        <f t="shared" si="0"/>
        <v>31124</v>
      </c>
    </row>
    <row r="56" spans="1:15" ht="23.25" customHeight="1" thickBot="1">
      <c r="A56" s="147" t="s">
        <v>98</v>
      </c>
      <c r="B56" s="148"/>
      <c r="C56" s="149"/>
      <c r="D56" s="77">
        <f>SUM(D49+D55:D55)</f>
        <v>9298</v>
      </c>
      <c r="E56" s="78">
        <f>SUM(E49+E55)</f>
        <v>15353</v>
      </c>
      <c r="F56" s="78">
        <f>SUM(F49+F55)</f>
        <v>5676</v>
      </c>
      <c r="G56" s="78">
        <f>SUM(G49+G55)</f>
        <v>15902</v>
      </c>
      <c r="H56" s="78">
        <f>SUM(H55+H49)</f>
        <v>10988</v>
      </c>
      <c r="I56" s="78">
        <f>SUM(I49+I55:I55)</f>
        <v>2935</v>
      </c>
      <c r="J56" s="82"/>
      <c r="K56" s="78"/>
      <c r="L56" s="95"/>
      <c r="M56" s="78"/>
      <c r="N56" s="95"/>
      <c r="O56" s="76">
        <f t="shared" si="0"/>
        <v>60152</v>
      </c>
    </row>
    <row r="59" spans="1:15" ht="13.5">
      <c r="A59" s="133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</row>
    <row r="60" spans="1:15" ht="13.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</row>
  </sheetData>
  <sheetProtection/>
  <mergeCells count="41">
    <mergeCell ref="A59:O60"/>
    <mergeCell ref="B11:B13"/>
    <mergeCell ref="B14:B16"/>
    <mergeCell ref="B17:B19"/>
    <mergeCell ref="B20:B22"/>
    <mergeCell ref="B35:B37"/>
    <mergeCell ref="B38:B40"/>
    <mergeCell ref="A23:A31"/>
    <mergeCell ref="A32:A40"/>
    <mergeCell ref="B23:B25"/>
    <mergeCell ref="B54:C54"/>
    <mergeCell ref="A44:B46"/>
    <mergeCell ref="A47:C47"/>
    <mergeCell ref="A48:C48"/>
    <mergeCell ref="B26:B28"/>
    <mergeCell ref="B29:B31"/>
    <mergeCell ref="B32:B34"/>
    <mergeCell ref="B53:C53"/>
    <mergeCell ref="H7:H10"/>
    <mergeCell ref="D7:D10"/>
    <mergeCell ref="L7:L10"/>
    <mergeCell ref="A7:C7"/>
    <mergeCell ref="A8:A10"/>
    <mergeCell ref="B8:B10"/>
    <mergeCell ref="C8:C10"/>
    <mergeCell ref="A56:C56"/>
    <mergeCell ref="E7:E10"/>
    <mergeCell ref="F7:F10"/>
    <mergeCell ref="G7:G10"/>
    <mergeCell ref="A55:C55"/>
    <mergeCell ref="A11:A22"/>
    <mergeCell ref="A41:B43"/>
    <mergeCell ref="B50:B52"/>
    <mergeCell ref="A50:A54"/>
    <mergeCell ref="A49:C49"/>
    <mergeCell ref="M7:M10"/>
    <mergeCell ref="I7:I10"/>
    <mergeCell ref="N7:N10"/>
    <mergeCell ref="O7:O10"/>
    <mergeCell ref="J7:J10"/>
    <mergeCell ref="K7:K10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59" sqref="A59:O60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7" ht="15" customHeight="1">
      <c r="A4" s="22"/>
      <c r="B4" s="22"/>
      <c r="C4" s="22"/>
      <c r="D4" s="22"/>
      <c r="E4" s="22"/>
      <c r="F4" s="23"/>
      <c r="G4" s="1" t="s">
        <v>11</v>
      </c>
    </row>
    <row r="5" spans="1:15" ht="15" customHeight="1">
      <c r="A5" s="6"/>
      <c r="B5" s="6"/>
      <c r="C5" s="6"/>
      <c r="D5" s="6"/>
      <c r="E5" s="6"/>
      <c r="O5" s="24"/>
    </row>
    <row r="6" ht="15" customHeight="1" thickBot="1">
      <c r="O6" s="25"/>
    </row>
    <row r="7" spans="1:15" ht="48" customHeight="1">
      <c r="A7" s="105" t="s">
        <v>97</v>
      </c>
      <c r="B7" s="106"/>
      <c r="C7" s="107"/>
      <c r="D7" s="157" t="s">
        <v>96</v>
      </c>
      <c r="E7" s="160" t="s">
        <v>95</v>
      </c>
      <c r="F7" s="118" t="s">
        <v>94</v>
      </c>
      <c r="G7" s="118" t="s">
        <v>93</v>
      </c>
      <c r="H7" s="118" t="s">
        <v>92</v>
      </c>
      <c r="I7" s="118" t="s">
        <v>91</v>
      </c>
      <c r="J7" s="118" t="s">
        <v>90</v>
      </c>
      <c r="K7" s="118" t="s">
        <v>89</v>
      </c>
      <c r="L7" s="118"/>
      <c r="M7" s="118"/>
      <c r="N7" s="118"/>
      <c r="O7" s="162" t="s">
        <v>88</v>
      </c>
    </row>
    <row r="8" spans="1:15" ht="13.5">
      <c r="A8" s="99" t="s">
        <v>12</v>
      </c>
      <c r="B8" s="98" t="s">
        <v>13</v>
      </c>
      <c r="C8" s="121" t="s">
        <v>14</v>
      </c>
      <c r="D8" s="158"/>
      <c r="E8" s="161"/>
      <c r="F8" s="153"/>
      <c r="G8" s="153"/>
      <c r="H8" s="153"/>
      <c r="I8" s="153"/>
      <c r="J8" s="153"/>
      <c r="K8" s="153"/>
      <c r="L8" s="155"/>
      <c r="M8" s="155"/>
      <c r="N8" s="153"/>
      <c r="O8" s="163"/>
    </row>
    <row r="9" spans="1:15" ht="13.5">
      <c r="A9" s="99"/>
      <c r="B9" s="98"/>
      <c r="C9" s="121"/>
      <c r="D9" s="158"/>
      <c r="E9" s="161"/>
      <c r="F9" s="153"/>
      <c r="G9" s="153"/>
      <c r="H9" s="153"/>
      <c r="I9" s="153"/>
      <c r="J9" s="153"/>
      <c r="K9" s="153"/>
      <c r="L9" s="155"/>
      <c r="M9" s="155"/>
      <c r="N9" s="153"/>
      <c r="O9" s="163"/>
    </row>
    <row r="10" spans="1:15" ht="18.75" customHeight="1" thickBot="1">
      <c r="A10" s="100"/>
      <c r="B10" s="101"/>
      <c r="C10" s="122"/>
      <c r="D10" s="159"/>
      <c r="E10" s="161"/>
      <c r="F10" s="154"/>
      <c r="G10" s="154"/>
      <c r="H10" s="154"/>
      <c r="I10" s="154"/>
      <c r="J10" s="154"/>
      <c r="K10" s="154"/>
      <c r="L10" s="156"/>
      <c r="M10" s="156"/>
      <c r="N10" s="154"/>
      <c r="O10" s="164"/>
    </row>
    <row r="11" spans="1:15" ht="21" customHeight="1">
      <c r="A11" s="108" t="s">
        <v>87</v>
      </c>
      <c r="B11" s="97" t="s">
        <v>15</v>
      </c>
      <c r="C11" s="7" t="s">
        <v>16</v>
      </c>
      <c r="D11" s="26">
        <f>'東津軽郡'!O11</f>
        <v>501</v>
      </c>
      <c r="E11" s="28">
        <f>'西津軽郡'!O11</f>
        <v>454</v>
      </c>
      <c r="F11" s="28">
        <f>'中津軽郡'!O11</f>
        <v>42</v>
      </c>
      <c r="G11" s="28">
        <f>'南津軽郡'!O11</f>
        <v>487</v>
      </c>
      <c r="H11" s="29">
        <f>'北津軽郡'!O11</f>
        <v>851</v>
      </c>
      <c r="I11" s="28">
        <f>'上北郡'!O11</f>
        <v>2977</v>
      </c>
      <c r="J11" s="28">
        <f>'下北郡'!O11</f>
        <v>361</v>
      </c>
      <c r="K11" s="28">
        <f>'三戸郡'!O11</f>
        <v>1553</v>
      </c>
      <c r="L11" s="28"/>
      <c r="M11" s="28"/>
      <c r="N11" s="30"/>
      <c r="O11" s="79">
        <f>SUM(D11:N11)</f>
        <v>7226</v>
      </c>
    </row>
    <row r="12" spans="1:15" ht="21" customHeight="1">
      <c r="A12" s="109"/>
      <c r="B12" s="98"/>
      <c r="C12" s="10" t="s">
        <v>17</v>
      </c>
      <c r="D12" s="31">
        <f>'東津軽郡'!O12</f>
        <v>50</v>
      </c>
      <c r="E12" s="12">
        <f>'西津軽郡'!O12</f>
        <v>58</v>
      </c>
      <c r="F12" s="12">
        <f>'中津軽郡'!O12</f>
        <v>2</v>
      </c>
      <c r="G12" s="12">
        <f>'南津軽郡'!O12</f>
        <v>160</v>
      </c>
      <c r="H12" s="32">
        <f>'北津軽郡'!O12</f>
        <v>195</v>
      </c>
      <c r="I12" s="12">
        <f>'上北郡'!O12</f>
        <v>625</v>
      </c>
      <c r="J12" s="12">
        <f>'下北郡'!O12</f>
        <v>86</v>
      </c>
      <c r="K12" s="12">
        <f>'三戸郡'!O12</f>
        <v>569</v>
      </c>
      <c r="L12" s="12"/>
      <c r="M12" s="12"/>
      <c r="N12" s="33"/>
      <c r="O12" s="74">
        <f>SUM(D12:N12)</f>
        <v>1745</v>
      </c>
    </row>
    <row r="13" spans="1:15" ht="21" customHeight="1">
      <c r="A13" s="109"/>
      <c r="B13" s="98"/>
      <c r="C13" s="10" t="s">
        <v>18</v>
      </c>
      <c r="D13" s="31">
        <f>'東津軽郡'!O13</f>
        <v>551</v>
      </c>
      <c r="E13" s="12">
        <f>'西津軽郡'!O13</f>
        <v>512</v>
      </c>
      <c r="F13" s="12">
        <f>'中津軽郡'!O13</f>
        <v>44</v>
      </c>
      <c r="G13" s="12">
        <f>'南津軽郡'!O13</f>
        <v>647</v>
      </c>
      <c r="H13" s="32">
        <f>'北津軽郡'!O13</f>
        <v>1046</v>
      </c>
      <c r="I13" s="12">
        <f>'上北郡'!O13</f>
        <v>3602</v>
      </c>
      <c r="J13" s="12">
        <f>'下北郡'!O13</f>
        <v>447</v>
      </c>
      <c r="K13" s="12">
        <f>'三戸郡'!O13</f>
        <v>2122</v>
      </c>
      <c r="L13" s="12"/>
      <c r="M13" s="12"/>
      <c r="N13" s="33"/>
      <c r="O13" s="74">
        <f>SUM(D13:K13)</f>
        <v>8971</v>
      </c>
    </row>
    <row r="14" spans="1:15" ht="21" customHeight="1">
      <c r="A14" s="109"/>
      <c r="B14" s="98" t="s">
        <v>19</v>
      </c>
      <c r="C14" s="10" t="s">
        <v>16</v>
      </c>
      <c r="D14" s="31">
        <f>'東津軽郡'!O14</f>
        <v>1010</v>
      </c>
      <c r="E14" s="12">
        <f>'西津軽郡'!O14</f>
        <v>596</v>
      </c>
      <c r="F14" s="12">
        <f>'中津軽郡'!O14</f>
        <v>101</v>
      </c>
      <c r="G14" s="12">
        <f>'南津軽郡'!O14</f>
        <v>1264</v>
      </c>
      <c r="H14" s="32">
        <f>'北津軽郡'!O14</f>
        <v>1537</v>
      </c>
      <c r="I14" s="12">
        <f>'上北郡'!O14</f>
        <v>4591</v>
      </c>
      <c r="J14" s="12">
        <f>'下北郡'!O14</f>
        <v>552</v>
      </c>
      <c r="K14" s="12">
        <f>'三戸郡'!O14</f>
        <v>2701</v>
      </c>
      <c r="L14" s="12"/>
      <c r="M14" s="12"/>
      <c r="N14" s="33"/>
      <c r="O14" s="74">
        <f>SUM(D14:N14)</f>
        <v>12352</v>
      </c>
    </row>
    <row r="15" spans="1:15" ht="21" customHeight="1">
      <c r="A15" s="109"/>
      <c r="B15" s="98"/>
      <c r="C15" s="10" t="s">
        <v>17</v>
      </c>
      <c r="D15" s="31">
        <f>'東津軽郡'!O15</f>
        <v>6</v>
      </c>
      <c r="E15" s="12">
        <f>'西津軽郡'!O15</f>
        <v>7</v>
      </c>
      <c r="F15" s="12">
        <f>'中津軽郡'!O15</f>
        <v>3</v>
      </c>
      <c r="G15" s="12">
        <f>'南津軽郡'!O15</f>
        <v>34</v>
      </c>
      <c r="H15" s="32">
        <f>'北津軽郡'!O15</f>
        <v>23</v>
      </c>
      <c r="I15" s="12">
        <f>'上北郡'!O15</f>
        <v>51</v>
      </c>
      <c r="J15" s="12">
        <f>'下北郡'!O15</f>
        <v>9</v>
      </c>
      <c r="K15" s="12">
        <f>'三戸郡'!O15</f>
        <v>47</v>
      </c>
      <c r="L15" s="12"/>
      <c r="M15" s="12"/>
      <c r="N15" s="33"/>
      <c r="O15" s="74">
        <f>SUM(D15:N15)</f>
        <v>180</v>
      </c>
    </row>
    <row r="16" spans="1:15" ht="21" customHeight="1">
      <c r="A16" s="109"/>
      <c r="B16" s="98"/>
      <c r="C16" s="10" t="s">
        <v>18</v>
      </c>
      <c r="D16" s="31">
        <f>'東津軽郡'!O16</f>
        <v>1016</v>
      </c>
      <c r="E16" s="12">
        <f>'西津軽郡'!O16</f>
        <v>603</v>
      </c>
      <c r="F16" s="12">
        <f>'中津軽郡'!O16</f>
        <v>104</v>
      </c>
      <c r="G16" s="12">
        <f>'南津軽郡'!O16</f>
        <v>1298</v>
      </c>
      <c r="H16" s="32">
        <f>'北津軽郡'!O16</f>
        <v>1560</v>
      </c>
      <c r="I16" s="12">
        <f>'上北郡'!O16</f>
        <v>4642</v>
      </c>
      <c r="J16" s="12">
        <f>'下北郡'!O16</f>
        <v>561</v>
      </c>
      <c r="K16" s="12">
        <f>'三戸郡'!O16</f>
        <v>2748</v>
      </c>
      <c r="L16" s="12"/>
      <c r="M16" s="12"/>
      <c r="N16" s="33"/>
      <c r="O16" s="74">
        <f>SUM(O14:O15)</f>
        <v>12532</v>
      </c>
    </row>
    <row r="17" spans="1:15" ht="21" customHeight="1">
      <c r="A17" s="109"/>
      <c r="B17" s="98" t="s">
        <v>20</v>
      </c>
      <c r="C17" s="10" t="s">
        <v>16</v>
      </c>
      <c r="D17" s="31">
        <f>'東津軽郡'!O17</f>
        <v>4</v>
      </c>
      <c r="E17" s="12">
        <f>'西津軽郡'!O17</f>
        <v>2</v>
      </c>
      <c r="F17" s="12">
        <f>'中津軽郡'!O17</f>
        <v>0</v>
      </c>
      <c r="G17" s="12">
        <f>'南津軽郡'!O17</f>
        <v>0</v>
      </c>
      <c r="H17" s="32">
        <f>'北津軽郡'!O17</f>
        <v>2</v>
      </c>
      <c r="I17" s="12">
        <f>'上北郡'!O17</f>
        <v>25</v>
      </c>
      <c r="J17" s="12">
        <f>'下北郡'!O17</f>
        <v>0</v>
      </c>
      <c r="K17" s="12">
        <f>'三戸郡'!O17</f>
        <v>8</v>
      </c>
      <c r="L17" s="12"/>
      <c r="M17" s="12"/>
      <c r="N17" s="33"/>
      <c r="O17" s="74">
        <f>SUM(D17:N17)</f>
        <v>41</v>
      </c>
    </row>
    <row r="18" spans="1:15" ht="21" customHeight="1">
      <c r="A18" s="109"/>
      <c r="B18" s="98"/>
      <c r="C18" s="10" t="s">
        <v>17</v>
      </c>
      <c r="D18" s="31">
        <f>'東津軽郡'!O18</f>
        <v>3</v>
      </c>
      <c r="E18" s="12">
        <f>'西津軽郡'!O18</f>
        <v>1</v>
      </c>
      <c r="F18" s="12">
        <f>'中津軽郡'!O18</f>
        <v>0</v>
      </c>
      <c r="G18" s="12">
        <f>'南津軽郡'!O18</f>
        <v>15</v>
      </c>
      <c r="H18" s="32">
        <f>'北津軽郡'!O18</f>
        <v>4</v>
      </c>
      <c r="I18" s="12">
        <f>'上北郡'!O18</f>
        <v>37</v>
      </c>
      <c r="J18" s="12">
        <f>'下北郡'!O18</f>
        <v>6</v>
      </c>
      <c r="K18" s="12">
        <f>'三戸郡'!O18</f>
        <v>35</v>
      </c>
      <c r="L18" s="12"/>
      <c r="M18" s="12"/>
      <c r="N18" s="33"/>
      <c r="O18" s="74">
        <f>SUM(D18:N18)</f>
        <v>101</v>
      </c>
    </row>
    <row r="19" spans="1:15" ht="21" customHeight="1">
      <c r="A19" s="109"/>
      <c r="B19" s="98"/>
      <c r="C19" s="10" t="s">
        <v>18</v>
      </c>
      <c r="D19" s="31">
        <f>'東津軽郡'!O19</f>
        <v>7</v>
      </c>
      <c r="E19" s="12">
        <f>'西津軽郡'!O19</f>
        <v>3</v>
      </c>
      <c r="F19" s="12">
        <f>'中津軽郡'!O19</f>
        <v>0</v>
      </c>
      <c r="G19" s="12">
        <f>'南津軽郡'!O19</f>
        <v>15</v>
      </c>
      <c r="H19" s="32">
        <f>'北津軽郡'!O19</f>
        <v>6</v>
      </c>
      <c r="I19" s="12">
        <f>'上北郡'!O19</f>
        <v>62</v>
      </c>
      <c r="J19" s="12">
        <f>'下北郡'!O19</f>
        <v>6</v>
      </c>
      <c r="K19" s="12">
        <f>'三戸郡'!O19</f>
        <v>43</v>
      </c>
      <c r="L19" s="12"/>
      <c r="M19" s="12"/>
      <c r="N19" s="33"/>
      <c r="O19" s="74">
        <f>SUM(O17:O18)</f>
        <v>142</v>
      </c>
    </row>
    <row r="20" spans="1:15" ht="21" customHeight="1">
      <c r="A20" s="109"/>
      <c r="B20" s="98" t="s">
        <v>84</v>
      </c>
      <c r="C20" s="10" t="s">
        <v>16</v>
      </c>
      <c r="D20" s="31">
        <f>'東津軽郡'!O20</f>
        <v>1515</v>
      </c>
      <c r="E20" s="12">
        <f>'西津軽郡'!O20</f>
        <v>1052</v>
      </c>
      <c r="F20" s="12">
        <f>'中津軽郡'!O20</f>
        <v>143</v>
      </c>
      <c r="G20" s="12">
        <f>'南津軽郡'!O20</f>
        <v>1751</v>
      </c>
      <c r="H20" s="32">
        <f>'北津軽郡'!O20</f>
        <v>2390</v>
      </c>
      <c r="I20" s="12">
        <f>'上北郡'!O20</f>
        <v>7593</v>
      </c>
      <c r="J20" s="12">
        <f>'下北郡'!O20</f>
        <v>913</v>
      </c>
      <c r="K20" s="12">
        <f>'三戸郡'!O20</f>
        <v>4262</v>
      </c>
      <c r="L20" s="11"/>
      <c r="M20" s="11"/>
      <c r="N20" s="11"/>
      <c r="O20" s="74">
        <f>O11+O14+O17</f>
        <v>19619</v>
      </c>
    </row>
    <row r="21" spans="1:15" ht="21" customHeight="1">
      <c r="A21" s="109"/>
      <c r="B21" s="98"/>
      <c r="C21" s="10" t="s">
        <v>17</v>
      </c>
      <c r="D21" s="31">
        <f>'東津軽郡'!O21</f>
        <v>59</v>
      </c>
      <c r="E21" s="12">
        <f>'西津軽郡'!O21</f>
        <v>66</v>
      </c>
      <c r="F21" s="12">
        <f>'中津軽郡'!O21</f>
        <v>5</v>
      </c>
      <c r="G21" s="12">
        <f>'南津軽郡'!O21</f>
        <v>209</v>
      </c>
      <c r="H21" s="32">
        <f>'北津軽郡'!O21</f>
        <v>222</v>
      </c>
      <c r="I21" s="12">
        <f>'上北郡'!O21</f>
        <v>713</v>
      </c>
      <c r="J21" s="12">
        <f>'下北郡'!O21</f>
        <v>101</v>
      </c>
      <c r="K21" s="12">
        <f>'三戸郡'!O21</f>
        <v>651</v>
      </c>
      <c r="L21" s="11"/>
      <c r="M21" s="11"/>
      <c r="N21" s="11"/>
      <c r="O21" s="74">
        <f>O12+O15+O18</f>
        <v>2026</v>
      </c>
    </row>
    <row r="22" spans="1:15" ht="21" customHeight="1" thickBot="1">
      <c r="A22" s="110"/>
      <c r="B22" s="101"/>
      <c r="C22" s="13" t="s">
        <v>18</v>
      </c>
      <c r="D22" s="71">
        <f>'東津軽郡'!O22</f>
        <v>1574</v>
      </c>
      <c r="E22" s="19">
        <f>'西津軽郡'!O22</f>
        <v>1118</v>
      </c>
      <c r="F22" s="34">
        <f>'中津軽郡'!O22</f>
        <v>148</v>
      </c>
      <c r="G22" s="34">
        <f>'南津軽郡'!O22</f>
        <v>1960</v>
      </c>
      <c r="H22" s="72">
        <f>'北津軽郡'!O22</f>
        <v>2612</v>
      </c>
      <c r="I22" s="34">
        <f>'上北郡'!O22</f>
        <v>8306</v>
      </c>
      <c r="J22" s="34">
        <f>'下北郡'!O22</f>
        <v>1014</v>
      </c>
      <c r="K22" s="34">
        <f>'三戸郡'!O22</f>
        <v>4913</v>
      </c>
      <c r="L22" s="34"/>
      <c r="M22" s="34"/>
      <c r="N22" s="36"/>
      <c r="O22" s="80">
        <f>SUM(O20:O21)</f>
        <v>21645</v>
      </c>
    </row>
    <row r="23" spans="1:15" ht="21" customHeight="1">
      <c r="A23" s="108" t="s">
        <v>86</v>
      </c>
      <c r="B23" s="97" t="s">
        <v>15</v>
      </c>
      <c r="C23" s="7" t="s">
        <v>16</v>
      </c>
      <c r="D23" s="26">
        <f>'東津軽郡'!O23</f>
        <v>23</v>
      </c>
      <c r="E23" s="28">
        <f>'西津軽郡'!O23</f>
        <v>12</v>
      </c>
      <c r="F23" s="28">
        <f>'中津軽郡'!O23</f>
        <v>3</v>
      </c>
      <c r="G23" s="28">
        <f>'南津軽郡'!O23</f>
        <v>9</v>
      </c>
      <c r="H23" s="29">
        <f>'北津軽郡'!O23</f>
        <v>16</v>
      </c>
      <c r="I23" s="28">
        <f>'上北郡'!O23</f>
        <v>70</v>
      </c>
      <c r="J23" s="28">
        <f>'下北郡'!O23</f>
        <v>14</v>
      </c>
      <c r="K23" s="28">
        <f>'三戸郡'!O23</f>
        <v>24</v>
      </c>
      <c r="L23" s="28"/>
      <c r="M23" s="28"/>
      <c r="N23" s="30"/>
      <c r="O23" s="79">
        <f>SUM(D23:N23)</f>
        <v>171</v>
      </c>
    </row>
    <row r="24" spans="1:15" ht="21" customHeight="1">
      <c r="A24" s="109"/>
      <c r="B24" s="98"/>
      <c r="C24" s="10" t="s">
        <v>17</v>
      </c>
      <c r="D24" s="31">
        <f>'東津軽郡'!O24</f>
        <v>16</v>
      </c>
      <c r="E24" s="12">
        <f>'西津軽郡'!O24</f>
        <v>31</v>
      </c>
      <c r="F24" s="12">
        <f>'中津軽郡'!O24</f>
        <v>0</v>
      </c>
      <c r="G24" s="12">
        <f>'南津軽郡'!O24</f>
        <v>5</v>
      </c>
      <c r="H24" s="32">
        <f>'北津軽郡'!O24</f>
        <v>40</v>
      </c>
      <c r="I24" s="12">
        <f>'上北郡'!O24</f>
        <v>147</v>
      </c>
      <c r="J24" s="12">
        <f>'下北郡'!O24</f>
        <v>21</v>
      </c>
      <c r="K24" s="12">
        <f>'三戸郡'!O24</f>
        <v>62</v>
      </c>
      <c r="L24" s="12"/>
      <c r="M24" s="12"/>
      <c r="N24" s="33"/>
      <c r="O24" s="74">
        <f>SUM(D24:N24)</f>
        <v>322</v>
      </c>
    </row>
    <row r="25" spans="1:15" ht="21" customHeight="1">
      <c r="A25" s="109"/>
      <c r="B25" s="98"/>
      <c r="C25" s="10" t="s">
        <v>18</v>
      </c>
      <c r="D25" s="31">
        <f>'東津軽郡'!O25</f>
        <v>39</v>
      </c>
      <c r="E25" s="12">
        <f>'西津軽郡'!O25</f>
        <v>43</v>
      </c>
      <c r="F25" s="12">
        <f>'中津軽郡'!O25</f>
        <v>3</v>
      </c>
      <c r="G25" s="12">
        <f>'南津軽郡'!O25</f>
        <v>14</v>
      </c>
      <c r="H25" s="32">
        <f>'北津軽郡'!O25</f>
        <v>56</v>
      </c>
      <c r="I25" s="12">
        <f>'上北郡'!O25</f>
        <v>217</v>
      </c>
      <c r="J25" s="12">
        <f>'下北郡'!O25</f>
        <v>35</v>
      </c>
      <c r="K25" s="12">
        <f>'三戸郡'!O25</f>
        <v>86</v>
      </c>
      <c r="L25" s="12"/>
      <c r="M25" s="12"/>
      <c r="N25" s="33"/>
      <c r="O25" s="74">
        <f>SUM(O23:O24)</f>
        <v>493</v>
      </c>
    </row>
    <row r="26" spans="1:15" ht="21" customHeight="1">
      <c r="A26" s="109"/>
      <c r="B26" s="98" t="s">
        <v>19</v>
      </c>
      <c r="C26" s="10" t="s">
        <v>16</v>
      </c>
      <c r="D26" s="31">
        <f>'東津軽郡'!O26</f>
        <v>56</v>
      </c>
      <c r="E26" s="12">
        <f>'西津軽郡'!O26</f>
        <v>52</v>
      </c>
      <c r="F26" s="12">
        <f>'中津軽郡'!O26</f>
        <v>5</v>
      </c>
      <c r="G26" s="12">
        <f>'南津軽郡'!O26</f>
        <v>31</v>
      </c>
      <c r="H26" s="32">
        <f>'北津軽郡'!O26</f>
        <v>28</v>
      </c>
      <c r="I26" s="12">
        <f>'上北郡'!O26</f>
        <v>176</v>
      </c>
      <c r="J26" s="12">
        <f>'下北郡'!O26</f>
        <v>18</v>
      </c>
      <c r="K26" s="12">
        <f>'三戸郡'!O26</f>
        <v>90</v>
      </c>
      <c r="L26" s="12"/>
      <c r="M26" s="12"/>
      <c r="N26" s="33"/>
      <c r="O26" s="74">
        <f>SUM(D26:N26)</f>
        <v>456</v>
      </c>
    </row>
    <row r="27" spans="1:15" ht="21" customHeight="1">
      <c r="A27" s="109"/>
      <c r="B27" s="98"/>
      <c r="C27" s="10" t="s">
        <v>17</v>
      </c>
      <c r="D27" s="31">
        <f>'東津軽郡'!O27</f>
        <v>9</v>
      </c>
      <c r="E27" s="12">
        <f>'西津軽郡'!O27</f>
        <v>15</v>
      </c>
      <c r="F27" s="12">
        <f>'中津軽郡'!O27</f>
        <v>0</v>
      </c>
      <c r="G27" s="12">
        <f>'南津軽郡'!O27</f>
        <v>0</v>
      </c>
      <c r="H27" s="32">
        <f>'北津軽郡'!O27</f>
        <v>21</v>
      </c>
      <c r="I27" s="12">
        <f>'上北郡'!O27</f>
        <v>44</v>
      </c>
      <c r="J27" s="12">
        <f>'下北郡'!O27</f>
        <v>12</v>
      </c>
      <c r="K27" s="12">
        <f>'三戸郡'!O27</f>
        <v>27</v>
      </c>
      <c r="L27" s="12"/>
      <c r="M27" s="12"/>
      <c r="N27" s="33"/>
      <c r="O27" s="74">
        <f>SUM(D27:N27)</f>
        <v>128</v>
      </c>
    </row>
    <row r="28" spans="1:15" ht="21" customHeight="1">
      <c r="A28" s="109"/>
      <c r="B28" s="98"/>
      <c r="C28" s="10" t="s">
        <v>18</v>
      </c>
      <c r="D28" s="31">
        <f>'東津軽郡'!O28</f>
        <v>65</v>
      </c>
      <c r="E28" s="12">
        <f>'西津軽郡'!O28</f>
        <v>67</v>
      </c>
      <c r="F28" s="12">
        <f>'中津軽郡'!O28</f>
        <v>5</v>
      </c>
      <c r="G28" s="12">
        <f>'南津軽郡'!O28</f>
        <v>31</v>
      </c>
      <c r="H28" s="32">
        <f>'北津軽郡'!O28</f>
        <v>49</v>
      </c>
      <c r="I28" s="12">
        <f>'上北郡'!O28</f>
        <v>220</v>
      </c>
      <c r="J28" s="12">
        <f>'下北郡'!O28</f>
        <v>30</v>
      </c>
      <c r="K28" s="12">
        <f>'三戸郡'!O28</f>
        <v>117</v>
      </c>
      <c r="L28" s="12"/>
      <c r="M28" s="12"/>
      <c r="N28" s="33"/>
      <c r="O28" s="74">
        <f>SUM(O26:O27)</f>
        <v>584</v>
      </c>
    </row>
    <row r="29" spans="1:15" ht="21" customHeight="1">
      <c r="A29" s="109"/>
      <c r="B29" s="98" t="s">
        <v>84</v>
      </c>
      <c r="C29" s="10" t="s">
        <v>16</v>
      </c>
      <c r="D29" s="31">
        <f>'東津軽郡'!O29</f>
        <v>79</v>
      </c>
      <c r="E29" s="12">
        <f>'西津軽郡'!O29</f>
        <v>64</v>
      </c>
      <c r="F29" s="12">
        <f>'中津軽郡'!O29</f>
        <v>8</v>
      </c>
      <c r="G29" s="12">
        <f>'南津軽郡'!O29</f>
        <v>40</v>
      </c>
      <c r="H29" s="32">
        <f>'北津軽郡'!O29</f>
        <v>44</v>
      </c>
      <c r="I29" s="12">
        <f>'上北郡'!O29</f>
        <v>246</v>
      </c>
      <c r="J29" s="12">
        <f>'下北郡'!O29</f>
        <v>32</v>
      </c>
      <c r="K29" s="12">
        <f>'三戸郡'!O29</f>
        <v>114</v>
      </c>
      <c r="L29" s="11"/>
      <c r="M29" s="11"/>
      <c r="N29" s="11"/>
      <c r="O29" s="74">
        <f>O23+O26</f>
        <v>627</v>
      </c>
    </row>
    <row r="30" spans="1:15" ht="21" customHeight="1">
      <c r="A30" s="109"/>
      <c r="B30" s="98"/>
      <c r="C30" s="10" t="s">
        <v>17</v>
      </c>
      <c r="D30" s="31">
        <f>'東津軽郡'!O30</f>
        <v>25</v>
      </c>
      <c r="E30" s="12">
        <f>'西津軽郡'!O30</f>
        <v>46</v>
      </c>
      <c r="F30" s="12">
        <f>'中津軽郡'!O30</f>
        <v>0</v>
      </c>
      <c r="G30" s="12">
        <f>'南津軽郡'!O30</f>
        <v>5</v>
      </c>
      <c r="H30" s="32">
        <f>'北津軽郡'!O30</f>
        <v>61</v>
      </c>
      <c r="I30" s="12">
        <f>'上北郡'!O30</f>
        <v>191</v>
      </c>
      <c r="J30" s="12">
        <f>'下北郡'!O30</f>
        <v>33</v>
      </c>
      <c r="K30" s="12">
        <f>'三戸郡'!O30</f>
        <v>89</v>
      </c>
      <c r="L30" s="11"/>
      <c r="M30" s="11"/>
      <c r="N30" s="11"/>
      <c r="O30" s="74">
        <f>O24+O27</f>
        <v>450</v>
      </c>
    </row>
    <row r="31" spans="1:15" ht="21" customHeight="1" thickBot="1">
      <c r="A31" s="110"/>
      <c r="B31" s="101"/>
      <c r="C31" s="13" t="s">
        <v>18</v>
      </c>
      <c r="D31" s="71">
        <f>'東津軽郡'!O31</f>
        <v>104</v>
      </c>
      <c r="E31" s="19">
        <f>'西津軽郡'!O31</f>
        <v>110</v>
      </c>
      <c r="F31" s="34">
        <f>'中津軽郡'!O31</f>
        <v>8</v>
      </c>
      <c r="G31" s="34">
        <f>'南津軽郡'!O31</f>
        <v>45</v>
      </c>
      <c r="H31" s="72">
        <f>'北津軽郡'!O31</f>
        <v>105</v>
      </c>
      <c r="I31" s="34">
        <f>'上北郡'!O31</f>
        <v>437</v>
      </c>
      <c r="J31" s="34">
        <f>'下北郡'!O31</f>
        <v>65</v>
      </c>
      <c r="K31" s="34">
        <f>'三戸郡'!O31</f>
        <v>203</v>
      </c>
      <c r="L31" s="34"/>
      <c r="M31" s="34"/>
      <c r="N31" s="36"/>
      <c r="O31" s="80">
        <f>SUM(O29:O30)</f>
        <v>1077</v>
      </c>
    </row>
    <row r="32" spans="1:15" ht="21" customHeight="1">
      <c r="A32" s="108" t="s">
        <v>85</v>
      </c>
      <c r="B32" s="97" t="s">
        <v>15</v>
      </c>
      <c r="C32" s="7" t="s">
        <v>16</v>
      </c>
      <c r="D32" s="26">
        <f>'東津軽郡'!O32</f>
        <v>2540</v>
      </c>
      <c r="E32" s="28">
        <f>'西津軽郡'!O32</f>
        <v>1925</v>
      </c>
      <c r="F32" s="28">
        <f>'中津軽郡'!O32</f>
        <v>190</v>
      </c>
      <c r="G32" s="28">
        <f>'南津軽郡'!O32</f>
        <v>3596</v>
      </c>
      <c r="H32" s="29">
        <f>'北津軽郡'!O32</f>
        <v>4252</v>
      </c>
      <c r="I32" s="28">
        <f>'上北郡'!O32</f>
        <v>13955</v>
      </c>
      <c r="J32" s="28">
        <f>'下北郡'!O32</f>
        <v>2116</v>
      </c>
      <c r="K32" s="28">
        <f>'三戸郡'!O32</f>
        <v>8624</v>
      </c>
      <c r="L32" s="28"/>
      <c r="M32" s="28"/>
      <c r="N32" s="30"/>
      <c r="O32" s="79">
        <f>SUM(D32:N32)</f>
        <v>37198</v>
      </c>
    </row>
    <row r="33" spans="1:15" ht="21" customHeight="1">
      <c r="A33" s="109"/>
      <c r="B33" s="98"/>
      <c r="C33" s="10" t="s">
        <v>17</v>
      </c>
      <c r="D33" s="31">
        <f>'東津軽郡'!O33</f>
        <v>5</v>
      </c>
      <c r="E33" s="12">
        <f>'西津軽郡'!O33</f>
        <v>1</v>
      </c>
      <c r="F33" s="12">
        <f>'中津軽郡'!O33</f>
        <v>0</v>
      </c>
      <c r="G33" s="12">
        <f>'南津軽郡'!O33</f>
        <v>10</v>
      </c>
      <c r="H33" s="32">
        <f>'北津軽郡'!O33</f>
        <v>11</v>
      </c>
      <c r="I33" s="12">
        <f>'上北郡'!O33</f>
        <v>50</v>
      </c>
      <c r="J33" s="12">
        <f>'下北郡'!O33</f>
        <v>40</v>
      </c>
      <c r="K33" s="12">
        <f>'三戸郡'!O33</f>
        <v>18</v>
      </c>
      <c r="L33" s="12"/>
      <c r="M33" s="12"/>
      <c r="N33" s="33"/>
      <c r="O33" s="74">
        <f>SUM(D33:N33)</f>
        <v>135</v>
      </c>
    </row>
    <row r="34" spans="1:15" ht="21" customHeight="1">
      <c r="A34" s="109"/>
      <c r="B34" s="98"/>
      <c r="C34" s="10" t="s">
        <v>18</v>
      </c>
      <c r="D34" s="31">
        <f>'東津軽郡'!O34</f>
        <v>2545</v>
      </c>
      <c r="E34" s="12">
        <f>'西津軽郡'!O34</f>
        <v>1926</v>
      </c>
      <c r="F34" s="12">
        <f>'中津軽郡'!O34</f>
        <v>190</v>
      </c>
      <c r="G34" s="12">
        <f>'南津軽郡'!O34</f>
        <v>3606</v>
      </c>
      <c r="H34" s="32">
        <f>'北津軽郡'!O34</f>
        <v>4263</v>
      </c>
      <c r="I34" s="12">
        <f>'上北郡'!O34</f>
        <v>14005</v>
      </c>
      <c r="J34" s="12">
        <f>'下北郡'!O34</f>
        <v>2156</v>
      </c>
      <c r="K34" s="12">
        <f>'三戸郡'!O34</f>
        <v>8642</v>
      </c>
      <c r="L34" s="12"/>
      <c r="M34" s="12"/>
      <c r="N34" s="33"/>
      <c r="O34" s="74">
        <f>SUM(O32:O33)</f>
        <v>37333</v>
      </c>
    </row>
    <row r="35" spans="1:15" ht="21" customHeight="1">
      <c r="A35" s="109"/>
      <c r="B35" s="98" t="s">
        <v>19</v>
      </c>
      <c r="C35" s="10" t="s">
        <v>16</v>
      </c>
      <c r="D35" s="31">
        <f>'東津軽郡'!O35</f>
        <v>3759</v>
      </c>
      <c r="E35" s="12">
        <f>'西津軽郡'!O35</f>
        <v>3232</v>
      </c>
      <c r="F35" s="12">
        <f>'中津軽郡'!O35</f>
        <v>247</v>
      </c>
      <c r="G35" s="12">
        <f>'南津軽郡'!O35</f>
        <v>5491</v>
      </c>
      <c r="H35" s="32">
        <f>'北津軽郡'!O35</f>
        <v>5890</v>
      </c>
      <c r="I35" s="12">
        <f>'上北郡'!O35</f>
        <v>20337</v>
      </c>
      <c r="J35" s="12">
        <f>'下北郡'!O35</f>
        <v>3148</v>
      </c>
      <c r="K35" s="12">
        <f>'三戸郡'!O35</f>
        <v>13214</v>
      </c>
      <c r="L35" s="12"/>
      <c r="M35" s="12"/>
      <c r="N35" s="33"/>
      <c r="O35" s="74">
        <f>SUM(D35:N35)</f>
        <v>55318</v>
      </c>
    </row>
    <row r="36" spans="1:15" ht="21" customHeight="1">
      <c r="A36" s="109"/>
      <c r="B36" s="98"/>
      <c r="C36" s="10" t="s">
        <v>17</v>
      </c>
      <c r="D36" s="31">
        <f>'東津軽郡'!O36</f>
        <v>10</v>
      </c>
      <c r="E36" s="12">
        <f>'西津軽郡'!O36</f>
        <v>18</v>
      </c>
      <c r="F36" s="12">
        <f>'中津軽郡'!O36</f>
        <v>0</v>
      </c>
      <c r="G36" s="12">
        <f>'南津軽郡'!O36</f>
        <v>20</v>
      </c>
      <c r="H36" s="32">
        <f>'北津軽郡'!O36</f>
        <v>26</v>
      </c>
      <c r="I36" s="12">
        <f>'上北郡'!O36</f>
        <v>125</v>
      </c>
      <c r="J36" s="12">
        <f>'下北郡'!O36</f>
        <v>7</v>
      </c>
      <c r="K36" s="12">
        <f>'三戸郡'!O36</f>
        <v>57</v>
      </c>
      <c r="L36" s="12"/>
      <c r="M36" s="12"/>
      <c r="N36" s="33"/>
      <c r="O36" s="74">
        <f>SUM(D36:N36)</f>
        <v>263</v>
      </c>
    </row>
    <row r="37" spans="1:15" ht="21" customHeight="1">
      <c r="A37" s="109"/>
      <c r="B37" s="98"/>
      <c r="C37" s="10" t="s">
        <v>18</v>
      </c>
      <c r="D37" s="31">
        <f>'東津軽郡'!O37</f>
        <v>3769</v>
      </c>
      <c r="E37" s="12">
        <f>'西津軽郡'!O37</f>
        <v>3250</v>
      </c>
      <c r="F37" s="12">
        <f>'中津軽郡'!O37</f>
        <v>247</v>
      </c>
      <c r="G37" s="12">
        <f>'南津軽郡'!O37</f>
        <v>5511</v>
      </c>
      <c r="H37" s="32">
        <f>'北津軽郡'!O37</f>
        <v>5916</v>
      </c>
      <c r="I37" s="12">
        <f>'上北郡'!O37</f>
        <v>20462</v>
      </c>
      <c r="J37" s="12">
        <f>'下北郡'!O37</f>
        <v>3155</v>
      </c>
      <c r="K37" s="12">
        <f>'三戸郡'!O37</f>
        <v>13271</v>
      </c>
      <c r="L37" s="12"/>
      <c r="M37" s="12"/>
      <c r="N37" s="33"/>
      <c r="O37" s="74">
        <f>SUM(O35:O36)</f>
        <v>55581</v>
      </c>
    </row>
    <row r="38" spans="1:15" ht="21" customHeight="1">
      <c r="A38" s="109"/>
      <c r="B38" s="98" t="s">
        <v>84</v>
      </c>
      <c r="C38" s="10" t="s">
        <v>16</v>
      </c>
      <c r="D38" s="31">
        <f>'東津軽郡'!O38</f>
        <v>6299</v>
      </c>
      <c r="E38" s="12">
        <f>'西津軽郡'!O38</f>
        <v>5157</v>
      </c>
      <c r="F38" s="12">
        <f>'中津軽郡'!O38</f>
        <v>437</v>
      </c>
      <c r="G38" s="12">
        <f>'南津軽郡'!O38</f>
        <v>9087</v>
      </c>
      <c r="H38" s="32">
        <f>'北津軽郡'!O38</f>
        <v>10142</v>
      </c>
      <c r="I38" s="12">
        <f>'上北郡'!O38</f>
        <v>34292</v>
      </c>
      <c r="J38" s="12">
        <f>'下北郡'!O38</f>
        <v>5264</v>
      </c>
      <c r="K38" s="12">
        <f>'三戸郡'!O38</f>
        <v>21838</v>
      </c>
      <c r="L38" s="11"/>
      <c r="M38" s="11"/>
      <c r="N38" s="11"/>
      <c r="O38" s="74">
        <f>O32+O35</f>
        <v>92516</v>
      </c>
    </row>
    <row r="39" spans="1:15" ht="21" customHeight="1">
      <c r="A39" s="109"/>
      <c r="B39" s="98"/>
      <c r="C39" s="10" t="s">
        <v>17</v>
      </c>
      <c r="D39" s="31">
        <f>'東津軽郡'!O39</f>
        <v>15</v>
      </c>
      <c r="E39" s="12">
        <f>'西津軽郡'!O39</f>
        <v>19</v>
      </c>
      <c r="F39" s="12">
        <f>'中津軽郡'!O39</f>
        <v>0</v>
      </c>
      <c r="G39" s="12">
        <f>'南津軽郡'!O39</f>
        <v>30</v>
      </c>
      <c r="H39" s="32">
        <f>'北津軽郡'!O39</f>
        <v>37</v>
      </c>
      <c r="I39" s="12">
        <f>'上北郡'!O39</f>
        <v>175</v>
      </c>
      <c r="J39" s="12">
        <f>'下北郡'!O39</f>
        <v>47</v>
      </c>
      <c r="K39" s="12">
        <f>'三戸郡'!O39</f>
        <v>75</v>
      </c>
      <c r="L39" s="11"/>
      <c r="M39" s="11"/>
      <c r="N39" s="11"/>
      <c r="O39" s="74">
        <f>O33+O36</f>
        <v>398</v>
      </c>
    </row>
    <row r="40" spans="1:15" ht="21" customHeight="1" thickBot="1">
      <c r="A40" s="110"/>
      <c r="B40" s="101"/>
      <c r="C40" s="13" t="s">
        <v>18</v>
      </c>
      <c r="D40" s="71">
        <f>'東津軽郡'!O40</f>
        <v>6314</v>
      </c>
      <c r="E40" s="19">
        <f>'西津軽郡'!O40</f>
        <v>5176</v>
      </c>
      <c r="F40" s="34">
        <f>'中津軽郡'!O40</f>
        <v>437</v>
      </c>
      <c r="G40" s="34">
        <f>'南津軽郡'!O40</f>
        <v>9117</v>
      </c>
      <c r="H40" s="72">
        <f>'北津軽郡'!O40</f>
        <v>10179</v>
      </c>
      <c r="I40" s="34">
        <f>'上北郡'!O40</f>
        <v>34467</v>
      </c>
      <c r="J40" s="34">
        <f>'下北郡'!O40</f>
        <v>5311</v>
      </c>
      <c r="K40" s="34">
        <f>'三戸郡'!O40</f>
        <v>21913</v>
      </c>
      <c r="L40" s="34"/>
      <c r="M40" s="34"/>
      <c r="N40" s="36"/>
      <c r="O40" s="80">
        <f>SUM(O38:O39)</f>
        <v>92914</v>
      </c>
    </row>
    <row r="41" spans="1:15" ht="21" customHeight="1">
      <c r="A41" s="126" t="s">
        <v>21</v>
      </c>
      <c r="B41" s="127"/>
      <c r="C41" s="7" t="s">
        <v>16</v>
      </c>
      <c r="D41" s="26">
        <f>'東津軽郡'!O41</f>
        <v>339</v>
      </c>
      <c r="E41" s="28">
        <f>'西津軽郡'!O41</f>
        <v>289</v>
      </c>
      <c r="F41" s="28">
        <f>'中津軽郡'!O41</f>
        <v>22</v>
      </c>
      <c r="G41" s="28">
        <f>'南津軽郡'!O41</f>
        <v>346</v>
      </c>
      <c r="H41" s="29">
        <f>'北津軽郡'!O41</f>
        <v>412</v>
      </c>
      <c r="I41" s="28">
        <f>'上北郡'!O41</f>
        <v>1265</v>
      </c>
      <c r="J41" s="28">
        <f>'下北郡'!O41</f>
        <v>308</v>
      </c>
      <c r="K41" s="28">
        <f>'三戸郡'!O41</f>
        <v>739</v>
      </c>
      <c r="L41" s="28"/>
      <c r="M41" s="28"/>
      <c r="N41" s="30"/>
      <c r="O41" s="79">
        <f>SUM(D41:N41)</f>
        <v>3720</v>
      </c>
    </row>
    <row r="42" spans="1:15" ht="21" customHeight="1">
      <c r="A42" s="128"/>
      <c r="B42" s="129"/>
      <c r="C42" s="10" t="s">
        <v>17</v>
      </c>
      <c r="D42" s="31">
        <f>'東津軽郡'!O42</f>
        <v>24</v>
      </c>
      <c r="E42" s="12">
        <f>'西津軽郡'!O42</f>
        <v>51</v>
      </c>
      <c r="F42" s="12">
        <f>'中津軽郡'!O42</f>
        <v>0</v>
      </c>
      <c r="G42" s="12">
        <f>'南津軽郡'!O42</f>
        <v>60</v>
      </c>
      <c r="H42" s="32">
        <f>'北津軽郡'!O42</f>
        <v>88</v>
      </c>
      <c r="I42" s="12">
        <f>'上北郡'!O42</f>
        <v>306</v>
      </c>
      <c r="J42" s="12">
        <f>'下北郡'!O42</f>
        <v>11</v>
      </c>
      <c r="K42" s="12">
        <f>'三戸郡'!O42</f>
        <v>235</v>
      </c>
      <c r="L42" s="12"/>
      <c r="M42" s="12"/>
      <c r="N42" s="33"/>
      <c r="O42" s="74">
        <f>SUM(D42:N42)</f>
        <v>775</v>
      </c>
    </row>
    <row r="43" spans="1:15" ht="21" customHeight="1" thickBot="1">
      <c r="A43" s="130"/>
      <c r="B43" s="131"/>
      <c r="C43" s="13" t="s">
        <v>18</v>
      </c>
      <c r="D43" s="71">
        <f>'東津軽郡'!O43</f>
        <v>363</v>
      </c>
      <c r="E43" s="19">
        <f>'西津軽郡'!O43</f>
        <v>340</v>
      </c>
      <c r="F43" s="34">
        <f>'中津軽郡'!O43</f>
        <v>22</v>
      </c>
      <c r="G43" s="34">
        <f>'南津軽郡'!O43</f>
        <v>406</v>
      </c>
      <c r="H43" s="72">
        <f>'北津軽郡'!O43</f>
        <v>500</v>
      </c>
      <c r="I43" s="34">
        <f>'上北郡'!O43</f>
        <v>1571</v>
      </c>
      <c r="J43" s="34">
        <f>'下北郡'!O43</f>
        <v>319</v>
      </c>
      <c r="K43" s="34">
        <f>'三戸郡'!O43</f>
        <v>974</v>
      </c>
      <c r="L43" s="34"/>
      <c r="M43" s="34"/>
      <c r="N43" s="36"/>
      <c r="O43" s="80">
        <f>SUM(O41:O42)</f>
        <v>4495</v>
      </c>
    </row>
    <row r="44" spans="1:15" ht="21" customHeight="1">
      <c r="A44" s="126" t="s">
        <v>22</v>
      </c>
      <c r="B44" s="127"/>
      <c r="C44" s="7" t="s">
        <v>16</v>
      </c>
      <c r="D44" s="26">
        <f>'東津軽郡'!O44</f>
        <v>184</v>
      </c>
      <c r="E44" s="28">
        <f>'西津軽郡'!O44</f>
        <v>172</v>
      </c>
      <c r="F44" s="28">
        <f>'中津軽郡'!O44</f>
        <v>27</v>
      </c>
      <c r="G44" s="28">
        <f>'南津軽郡'!O44</f>
        <v>210</v>
      </c>
      <c r="H44" s="29">
        <f>'北津軽郡'!O44</f>
        <v>306</v>
      </c>
      <c r="I44" s="28">
        <f>'上北郡'!O44</f>
        <v>893</v>
      </c>
      <c r="J44" s="28">
        <f>'下北郡'!O44</f>
        <v>117</v>
      </c>
      <c r="K44" s="28">
        <f>'三戸郡'!O44</f>
        <v>351</v>
      </c>
      <c r="L44" s="28"/>
      <c r="M44" s="28"/>
      <c r="N44" s="30"/>
      <c r="O44" s="79">
        <f>SUM(D44:N44)</f>
        <v>2260</v>
      </c>
    </row>
    <row r="45" spans="1:15" ht="21" customHeight="1">
      <c r="A45" s="128"/>
      <c r="B45" s="129"/>
      <c r="C45" s="10" t="s">
        <v>17</v>
      </c>
      <c r="D45" s="31">
        <f>'東津軽郡'!O45</f>
        <v>0</v>
      </c>
      <c r="E45" s="12">
        <f>'西津軽郡'!O45</f>
        <v>0</v>
      </c>
      <c r="F45" s="12">
        <f>'中津軽郡'!O45</f>
        <v>0</v>
      </c>
      <c r="G45" s="12">
        <f>'南津軽郡'!O45</f>
        <v>0</v>
      </c>
      <c r="H45" s="32">
        <f>'北津軽郡'!O45</f>
        <v>0</v>
      </c>
      <c r="I45" s="12">
        <f>'上北郡'!O45</f>
        <v>3</v>
      </c>
      <c r="J45" s="12">
        <f>'下北郡'!O45</f>
        <v>0</v>
      </c>
      <c r="K45" s="12">
        <f>'三戸郡'!O45</f>
        <v>0</v>
      </c>
      <c r="L45" s="12"/>
      <c r="M45" s="12"/>
      <c r="N45" s="33"/>
      <c r="O45" s="74">
        <f>SUM(D45:N45)</f>
        <v>3</v>
      </c>
    </row>
    <row r="46" spans="1:15" ht="21" customHeight="1" thickBot="1">
      <c r="A46" s="130"/>
      <c r="B46" s="131"/>
      <c r="C46" s="13" t="s">
        <v>18</v>
      </c>
      <c r="D46" s="71">
        <f>'東津軽郡'!O46</f>
        <v>184</v>
      </c>
      <c r="E46" s="19">
        <f>'西津軽郡'!O46</f>
        <v>172</v>
      </c>
      <c r="F46" s="34">
        <f>'中津軽郡'!O46</f>
        <v>27</v>
      </c>
      <c r="G46" s="34">
        <f>'南津軽郡'!O46</f>
        <v>210</v>
      </c>
      <c r="H46" s="72">
        <f>'北津軽郡'!O46</f>
        <v>306</v>
      </c>
      <c r="I46" s="34">
        <f>'上北郡'!O46</f>
        <v>896</v>
      </c>
      <c r="J46" s="34">
        <f>'下北郡'!O46</f>
        <v>117</v>
      </c>
      <c r="K46" s="34">
        <f>'三戸郡'!O46</f>
        <v>351</v>
      </c>
      <c r="L46" s="34"/>
      <c r="M46" s="34"/>
      <c r="N46" s="36"/>
      <c r="O46" s="80">
        <f>SUM(O44:O45)</f>
        <v>2263</v>
      </c>
    </row>
    <row r="47" spans="1:15" ht="21" customHeight="1" thickBot="1">
      <c r="A47" s="139" t="s">
        <v>23</v>
      </c>
      <c r="B47" s="140"/>
      <c r="C47" s="141"/>
      <c r="D47" s="26">
        <f>'東津軽郡'!O47</f>
        <v>8539</v>
      </c>
      <c r="E47" s="9">
        <f>'西津軽郡'!O47</f>
        <v>6916</v>
      </c>
      <c r="F47" s="28">
        <f>'中津軽郡'!O47</f>
        <v>642</v>
      </c>
      <c r="G47" s="28">
        <f>'南津軽郡'!O47</f>
        <v>11738</v>
      </c>
      <c r="H47" s="29">
        <f>'北津軽郡'!O47</f>
        <v>13702</v>
      </c>
      <c r="I47" s="28">
        <f>'上北郡'!O47</f>
        <v>45677</v>
      </c>
      <c r="J47" s="28">
        <f>'下北郡'!O47</f>
        <v>6826</v>
      </c>
      <c r="K47" s="28">
        <f>'三戸郡'!O47</f>
        <v>28354</v>
      </c>
      <c r="L47" s="28"/>
      <c r="M47" s="28"/>
      <c r="N47" s="38"/>
      <c r="O47" s="76">
        <f>SUM(D47:N47)</f>
        <v>122394</v>
      </c>
    </row>
    <row r="48" spans="1:15" ht="21" customHeight="1" thickBot="1">
      <c r="A48" s="139" t="s">
        <v>83</v>
      </c>
      <c r="B48" s="140"/>
      <c r="C48" s="141"/>
      <c r="D48" s="26">
        <f>'東津軽郡'!O48</f>
        <v>155</v>
      </c>
      <c r="E48" s="9">
        <f>'西津軽郡'!O48</f>
        <v>85</v>
      </c>
      <c r="F48" s="28">
        <f>'中津軽郡'!O48</f>
        <v>10</v>
      </c>
      <c r="G48" s="28">
        <f>'南津軽郡'!O48</f>
        <v>283</v>
      </c>
      <c r="H48" s="29">
        <f>'北津軽郡'!O48</f>
        <v>386</v>
      </c>
      <c r="I48" s="28">
        <f>'上北郡'!O48</f>
        <v>975</v>
      </c>
      <c r="J48" s="28">
        <f>'下北郡'!O48</f>
        <v>86</v>
      </c>
      <c r="K48" s="28">
        <f>'三戸郡'!O48</f>
        <v>674</v>
      </c>
      <c r="L48" s="28"/>
      <c r="M48" s="28"/>
      <c r="N48" s="38"/>
      <c r="O48" s="76">
        <f>SUM(D48:N48)</f>
        <v>2654</v>
      </c>
    </row>
    <row r="49" spans="1:15" ht="21" customHeight="1" thickBot="1">
      <c r="A49" s="139" t="s">
        <v>24</v>
      </c>
      <c r="B49" s="140"/>
      <c r="C49" s="141"/>
      <c r="D49" s="26">
        <f>'東津軽郡'!O49</f>
        <v>8694</v>
      </c>
      <c r="E49" s="9">
        <f>'西津軽郡'!O49</f>
        <v>7001</v>
      </c>
      <c r="F49" s="28">
        <f>'中津軽郡'!O49</f>
        <v>652</v>
      </c>
      <c r="G49" s="28">
        <f>'南津軽郡'!O49</f>
        <v>12021</v>
      </c>
      <c r="H49" s="29">
        <f>'北津軽郡'!O49</f>
        <v>14088</v>
      </c>
      <c r="I49" s="28">
        <f>'上北郡'!O49</f>
        <v>46652</v>
      </c>
      <c r="J49" s="28">
        <f>'下北郡'!O49</f>
        <v>6912</v>
      </c>
      <c r="K49" s="28">
        <f>'三戸郡'!O49</f>
        <v>29028</v>
      </c>
      <c r="L49" s="28"/>
      <c r="M49" s="28"/>
      <c r="N49" s="38"/>
      <c r="O49" s="76">
        <f>SUM(D49:N49)</f>
        <v>125048</v>
      </c>
    </row>
    <row r="50" spans="1:15" ht="21" customHeight="1">
      <c r="A50" s="152" t="s">
        <v>82</v>
      </c>
      <c r="B50" s="127" t="s">
        <v>25</v>
      </c>
      <c r="C50" s="7" t="s">
        <v>26</v>
      </c>
      <c r="D50" s="26">
        <f>'東津軽郡'!O50</f>
        <v>5024</v>
      </c>
      <c r="E50" s="28">
        <f>'西津軽郡'!O50</f>
        <v>4365</v>
      </c>
      <c r="F50" s="28">
        <f>'中津軽郡'!O50</f>
        <v>362</v>
      </c>
      <c r="G50" s="28">
        <f>'南津軽郡'!O50</f>
        <v>8929</v>
      </c>
      <c r="H50" s="29">
        <f>'北津軽郡'!O50</f>
        <v>10618</v>
      </c>
      <c r="I50" s="28">
        <f>'上北郡'!O50</f>
        <v>22773</v>
      </c>
      <c r="J50" s="28">
        <f>'下北郡'!O50</f>
        <v>3083</v>
      </c>
      <c r="K50" s="28">
        <f>'三戸郡'!O50</f>
        <v>17556</v>
      </c>
      <c r="L50" s="28"/>
      <c r="M50" s="28"/>
      <c r="N50" s="30"/>
      <c r="O50" s="79">
        <f>SUM(D50:N50)</f>
        <v>72710</v>
      </c>
    </row>
    <row r="51" spans="1:15" ht="21" customHeight="1">
      <c r="A51" s="99"/>
      <c r="B51" s="129"/>
      <c r="C51" s="10" t="s">
        <v>27</v>
      </c>
      <c r="D51" s="31">
        <f>'東津軽郡'!O51</f>
        <v>3038</v>
      </c>
      <c r="E51" s="12">
        <f>'西津軽郡'!O51</f>
        <v>3308</v>
      </c>
      <c r="F51" s="12">
        <f>'中津軽郡'!O51</f>
        <v>304</v>
      </c>
      <c r="G51" s="12">
        <f>'南津軽郡'!O51</f>
        <v>4663</v>
      </c>
      <c r="H51" s="32">
        <f>'北津軽郡'!O51</f>
        <v>7164</v>
      </c>
      <c r="I51" s="12">
        <f>'上北郡'!O51</f>
        <v>12883</v>
      </c>
      <c r="J51" s="12">
        <f>'下北郡'!O51</f>
        <v>2394</v>
      </c>
      <c r="K51" s="12">
        <f>'三戸郡'!O51</f>
        <v>12594</v>
      </c>
      <c r="L51" s="12"/>
      <c r="M51" s="12"/>
      <c r="N51" s="33"/>
      <c r="O51" s="74">
        <f>SUM(D51:N51)</f>
        <v>46348</v>
      </c>
    </row>
    <row r="52" spans="1:15" ht="21" customHeight="1">
      <c r="A52" s="99"/>
      <c r="B52" s="129"/>
      <c r="C52" s="10" t="s">
        <v>18</v>
      </c>
      <c r="D52" s="31">
        <f>'東津軽郡'!O52</f>
        <v>8062</v>
      </c>
      <c r="E52" s="12">
        <f>'西津軽郡'!O52</f>
        <v>7673</v>
      </c>
      <c r="F52" s="12">
        <f>'中津軽郡'!O52</f>
        <v>666</v>
      </c>
      <c r="G52" s="12">
        <f>'南津軽郡'!O52</f>
        <v>13592</v>
      </c>
      <c r="H52" s="32">
        <f>'北津軽郡'!O52</f>
        <v>17782</v>
      </c>
      <c r="I52" s="12">
        <f>'上北郡'!O52</f>
        <v>35656</v>
      </c>
      <c r="J52" s="12">
        <f>'下北郡'!O52</f>
        <v>5477</v>
      </c>
      <c r="K52" s="12">
        <f>'三戸郡'!O52</f>
        <v>30150</v>
      </c>
      <c r="L52" s="12"/>
      <c r="M52" s="12"/>
      <c r="N52" s="33"/>
      <c r="O52" s="74">
        <f>SUM(O50:O51)</f>
        <v>119058</v>
      </c>
    </row>
    <row r="53" spans="1:15" ht="21" customHeight="1">
      <c r="A53" s="99"/>
      <c r="B53" s="135" t="s">
        <v>81</v>
      </c>
      <c r="C53" s="136"/>
      <c r="D53" s="31">
        <f>'東津軽郡'!O53</f>
        <v>52</v>
      </c>
      <c r="E53" s="12">
        <f>'西津軽郡'!O53</f>
        <v>63</v>
      </c>
      <c r="F53" s="12">
        <f>'中津軽郡'!O53</f>
        <v>6</v>
      </c>
      <c r="G53" s="12">
        <f>'南津軽郡'!O53</f>
        <v>55</v>
      </c>
      <c r="H53" s="32">
        <f>'北津軽郡'!O53</f>
        <v>85</v>
      </c>
      <c r="I53" s="12">
        <f>'上北郡'!O53</f>
        <v>178</v>
      </c>
      <c r="J53" s="12">
        <f>'下北郡'!O53</f>
        <v>23</v>
      </c>
      <c r="K53" s="12">
        <f>'三戸郡'!O53</f>
        <v>126</v>
      </c>
      <c r="L53" s="12"/>
      <c r="M53" s="12"/>
      <c r="N53" s="33"/>
      <c r="O53" s="74">
        <f>SUM(D53:N53)</f>
        <v>588</v>
      </c>
    </row>
    <row r="54" spans="1:15" ht="21" customHeight="1" thickBot="1">
      <c r="A54" s="100"/>
      <c r="B54" s="150" t="s">
        <v>80</v>
      </c>
      <c r="C54" s="151"/>
      <c r="D54" s="71">
        <f>'東津軽郡'!O54</f>
        <v>271</v>
      </c>
      <c r="E54" s="19">
        <f>'西津軽郡'!O54</f>
        <v>194</v>
      </c>
      <c r="F54" s="34">
        <f>'中津軽郡'!O54</f>
        <v>29</v>
      </c>
      <c r="G54" s="34">
        <f>'南津軽郡'!O54</f>
        <v>317</v>
      </c>
      <c r="H54" s="72">
        <f>'北津軽郡'!O54</f>
        <v>434</v>
      </c>
      <c r="I54" s="34">
        <f>'上北郡'!O54</f>
        <v>1130</v>
      </c>
      <c r="J54" s="34">
        <f>'下北郡'!O54</f>
        <v>133</v>
      </c>
      <c r="K54" s="34">
        <f>'三戸郡'!O54</f>
        <v>848</v>
      </c>
      <c r="L54" s="34"/>
      <c r="M54" s="34"/>
      <c r="N54" s="36"/>
      <c r="O54" s="80">
        <f>SUM(D54:N54)</f>
        <v>3356</v>
      </c>
    </row>
    <row r="55" spans="1:15" ht="21" customHeight="1" thickBot="1">
      <c r="A55" s="144" t="s">
        <v>28</v>
      </c>
      <c r="B55" s="145"/>
      <c r="C55" s="146"/>
      <c r="D55" s="26">
        <f>'東津軽郡'!O55</f>
        <v>8385</v>
      </c>
      <c r="E55" s="9">
        <f>'西津軽郡'!O55</f>
        <v>7930</v>
      </c>
      <c r="F55" s="28">
        <f>'中津軽郡'!O55</f>
        <v>701</v>
      </c>
      <c r="G55" s="28">
        <f>'南津軽郡'!O55</f>
        <v>13964</v>
      </c>
      <c r="H55" s="29">
        <f>'北津軽郡'!O55</f>
        <v>18301</v>
      </c>
      <c r="I55" s="28">
        <f>'上北郡'!O55</f>
        <v>36964</v>
      </c>
      <c r="J55" s="28">
        <f>'下北郡'!O55</f>
        <v>5633</v>
      </c>
      <c r="K55" s="28">
        <f>'三戸郡'!O55</f>
        <v>31124</v>
      </c>
      <c r="L55" s="28"/>
      <c r="M55" s="28"/>
      <c r="N55" s="38"/>
      <c r="O55" s="76">
        <f>SUM(O52:O54)</f>
        <v>123002</v>
      </c>
    </row>
    <row r="56" spans="1:15" ht="23.25" customHeight="1" thickBot="1">
      <c r="A56" s="147" t="s">
        <v>79</v>
      </c>
      <c r="B56" s="148"/>
      <c r="C56" s="149"/>
      <c r="D56" s="81">
        <f>'東津軽郡'!O56</f>
        <v>17079</v>
      </c>
      <c r="E56" s="78">
        <f>'西津軽郡'!O56</f>
        <v>14931</v>
      </c>
      <c r="F56" s="78">
        <f>'中津軽郡'!O56</f>
        <v>1353</v>
      </c>
      <c r="G56" s="78">
        <f>'南津軽郡'!O56</f>
        <v>25985</v>
      </c>
      <c r="H56" s="82">
        <f>'北津軽郡'!O56</f>
        <v>32389</v>
      </c>
      <c r="I56" s="78">
        <f>'上北郡'!O56</f>
        <v>83616</v>
      </c>
      <c r="J56" s="78">
        <f>'下北郡'!O56</f>
        <v>12545</v>
      </c>
      <c r="K56" s="78">
        <f>'三戸郡'!O56</f>
        <v>60152</v>
      </c>
      <c r="L56" s="78"/>
      <c r="M56" s="78"/>
      <c r="N56" s="83"/>
      <c r="O56" s="76">
        <f>SUM(D56:N56)</f>
        <v>248050</v>
      </c>
    </row>
    <row r="59" spans="1:15" ht="13.5">
      <c r="A59" s="133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</row>
    <row r="60" spans="1:15" ht="13.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</row>
  </sheetData>
  <sheetProtection/>
  <mergeCells count="41">
    <mergeCell ref="A11:A22"/>
    <mergeCell ref="E7:E10"/>
    <mergeCell ref="A7:C7"/>
    <mergeCell ref="A8:A10"/>
    <mergeCell ref="O7:O10"/>
    <mergeCell ref="B8:B10"/>
    <mergeCell ref="F7:F10"/>
    <mergeCell ref="B11:B13"/>
    <mergeCell ref="B17:B19"/>
    <mergeCell ref="G7:G10"/>
    <mergeCell ref="L7:L10"/>
    <mergeCell ref="K7:K10"/>
    <mergeCell ref="D7:D10"/>
    <mergeCell ref="J7:J10"/>
    <mergeCell ref="I7:I10"/>
    <mergeCell ref="C8:C10"/>
    <mergeCell ref="H7:H10"/>
    <mergeCell ref="N7:N10"/>
    <mergeCell ref="B35:B37"/>
    <mergeCell ref="M7:M10"/>
    <mergeCell ref="B20:B22"/>
    <mergeCell ref="A55:C55"/>
    <mergeCell ref="B38:B40"/>
    <mergeCell ref="A32:A40"/>
    <mergeCell ref="B14:B16"/>
    <mergeCell ref="B29:B31"/>
    <mergeCell ref="A48:C48"/>
    <mergeCell ref="B23:B25"/>
    <mergeCell ref="A23:A31"/>
    <mergeCell ref="A56:C56"/>
    <mergeCell ref="A44:B46"/>
    <mergeCell ref="B53:C53"/>
    <mergeCell ref="A47:C47"/>
    <mergeCell ref="B26:B28"/>
    <mergeCell ref="A59:O60"/>
    <mergeCell ref="B54:C54"/>
    <mergeCell ref="A41:B43"/>
    <mergeCell ref="B32:B34"/>
    <mergeCell ref="B50:B52"/>
    <mergeCell ref="A50:A54"/>
    <mergeCell ref="A49:C49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P60"/>
  <sheetViews>
    <sheetView zoomScalePageLayoutView="0" workbookViewId="0" topLeftCell="A1">
      <selection activeCell="A59" sqref="A59:O60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7" ht="15" customHeight="1">
      <c r="A4" s="22"/>
      <c r="B4" s="22"/>
      <c r="C4" s="22"/>
      <c r="D4" s="22"/>
      <c r="E4" s="22"/>
      <c r="F4" s="23"/>
      <c r="G4" s="1" t="s">
        <v>114</v>
      </c>
    </row>
    <row r="5" spans="1:15" ht="15" customHeight="1">
      <c r="A5" s="6"/>
      <c r="B5" s="6"/>
      <c r="C5" s="6"/>
      <c r="D5" s="6"/>
      <c r="E5" s="6"/>
      <c r="O5" s="24"/>
    </row>
    <row r="6" ht="15" customHeight="1" thickBot="1">
      <c r="O6" s="25"/>
    </row>
    <row r="7" spans="1:15" ht="48" customHeight="1">
      <c r="A7" s="105" t="s">
        <v>77</v>
      </c>
      <c r="B7" s="106"/>
      <c r="C7" s="107"/>
      <c r="D7" s="157" t="s">
        <v>113</v>
      </c>
      <c r="E7" s="118" t="s">
        <v>112</v>
      </c>
      <c r="F7" s="118" t="s">
        <v>111</v>
      </c>
      <c r="G7" s="118" t="s">
        <v>110</v>
      </c>
      <c r="H7" s="118" t="s">
        <v>109</v>
      </c>
      <c r="I7" s="118" t="s">
        <v>108</v>
      </c>
      <c r="J7" s="165" t="s">
        <v>107</v>
      </c>
      <c r="K7" s="118" t="s">
        <v>106</v>
      </c>
      <c r="L7" s="165" t="s">
        <v>29</v>
      </c>
      <c r="M7" s="118"/>
      <c r="N7" s="168"/>
      <c r="O7" s="162" t="s">
        <v>105</v>
      </c>
    </row>
    <row r="8" spans="1:15" ht="13.5">
      <c r="A8" s="99" t="s">
        <v>12</v>
      </c>
      <c r="B8" s="98" t="s">
        <v>13</v>
      </c>
      <c r="C8" s="121" t="s">
        <v>14</v>
      </c>
      <c r="D8" s="171"/>
      <c r="E8" s="153"/>
      <c r="F8" s="153"/>
      <c r="G8" s="153"/>
      <c r="H8" s="153"/>
      <c r="I8" s="153"/>
      <c r="J8" s="166"/>
      <c r="K8" s="153"/>
      <c r="L8" s="166"/>
      <c r="M8" s="155"/>
      <c r="N8" s="169"/>
      <c r="O8" s="163"/>
    </row>
    <row r="9" spans="1:15" ht="13.5">
      <c r="A9" s="99"/>
      <c r="B9" s="98"/>
      <c r="C9" s="121"/>
      <c r="D9" s="171"/>
      <c r="E9" s="153"/>
      <c r="F9" s="153"/>
      <c r="G9" s="153"/>
      <c r="H9" s="153"/>
      <c r="I9" s="153"/>
      <c r="J9" s="166"/>
      <c r="K9" s="153"/>
      <c r="L9" s="166"/>
      <c r="M9" s="155"/>
      <c r="N9" s="169"/>
      <c r="O9" s="163"/>
    </row>
    <row r="10" spans="1:15" ht="18.75" customHeight="1" thickBot="1">
      <c r="A10" s="100"/>
      <c r="B10" s="101"/>
      <c r="C10" s="122"/>
      <c r="D10" s="172"/>
      <c r="E10" s="154"/>
      <c r="F10" s="154"/>
      <c r="G10" s="154"/>
      <c r="H10" s="154"/>
      <c r="I10" s="154"/>
      <c r="J10" s="167"/>
      <c r="K10" s="153"/>
      <c r="L10" s="166"/>
      <c r="M10" s="156"/>
      <c r="N10" s="170"/>
      <c r="O10" s="164"/>
    </row>
    <row r="11" spans="1:15" ht="21" customHeight="1">
      <c r="A11" s="108" t="s">
        <v>63</v>
      </c>
      <c r="B11" s="97" t="s">
        <v>15</v>
      </c>
      <c r="C11" s="7" t="s">
        <v>16</v>
      </c>
      <c r="D11" s="26">
        <f>'東津軽郡'!O11</f>
        <v>501</v>
      </c>
      <c r="E11" s="27">
        <f>'西津軽郡'!O11</f>
        <v>454</v>
      </c>
      <c r="F11" s="28">
        <f>'中津軽郡'!O11</f>
        <v>42</v>
      </c>
      <c r="G11" s="28">
        <f>'南津軽郡'!O11</f>
        <v>487</v>
      </c>
      <c r="H11" s="28">
        <f>'北津軽郡'!O11</f>
        <v>851</v>
      </c>
      <c r="I11" s="28">
        <f>'上北郡'!D11+'上北郡'!E11</f>
        <v>444</v>
      </c>
      <c r="J11" s="28">
        <f>'下北郡'!O11</f>
        <v>361</v>
      </c>
      <c r="K11" s="28">
        <f aca="true" t="shared" si="0" ref="K11:K56">SUM(D11:J11)</f>
        <v>3140</v>
      </c>
      <c r="L11" s="29">
        <f>SUM('県内10市'!D11:J11)</f>
        <v>11223</v>
      </c>
      <c r="M11" s="28"/>
      <c r="N11" s="62"/>
      <c r="O11" s="79">
        <f aca="true" t="shared" si="1" ref="O11:O18">SUM(K11:L11)</f>
        <v>14363</v>
      </c>
    </row>
    <row r="12" spans="1:15" ht="21" customHeight="1">
      <c r="A12" s="109"/>
      <c r="B12" s="98"/>
      <c r="C12" s="10" t="s">
        <v>17</v>
      </c>
      <c r="D12" s="31">
        <f>'東津軽郡'!O12</f>
        <v>50</v>
      </c>
      <c r="E12" s="11">
        <f>'西津軽郡'!O12</f>
        <v>58</v>
      </c>
      <c r="F12" s="12">
        <f>'中津軽郡'!O12</f>
        <v>2</v>
      </c>
      <c r="G12" s="12">
        <f>'南津軽郡'!O12</f>
        <v>160</v>
      </c>
      <c r="H12" s="12">
        <f>'北津軽郡'!O12</f>
        <v>195</v>
      </c>
      <c r="I12" s="12">
        <f>'上北郡'!D12+'上北郡'!E12</f>
        <v>69</v>
      </c>
      <c r="J12" s="12">
        <f>'下北郡'!O12</f>
        <v>86</v>
      </c>
      <c r="K12" s="12">
        <f t="shared" si="0"/>
        <v>620</v>
      </c>
      <c r="L12" s="12">
        <f>SUM('県内10市'!D12:J12)</f>
        <v>4058</v>
      </c>
      <c r="M12" s="12"/>
      <c r="N12" s="63"/>
      <c r="O12" s="74">
        <f t="shared" si="1"/>
        <v>4678</v>
      </c>
    </row>
    <row r="13" spans="1:15" ht="21" customHeight="1">
      <c r="A13" s="109"/>
      <c r="B13" s="98"/>
      <c r="C13" s="10" t="s">
        <v>18</v>
      </c>
      <c r="D13" s="31">
        <f>'東津軽郡'!O13</f>
        <v>551</v>
      </c>
      <c r="E13" s="11">
        <f>'西津軽郡'!O13</f>
        <v>512</v>
      </c>
      <c r="F13" s="12">
        <f>'中津軽郡'!O13</f>
        <v>44</v>
      </c>
      <c r="G13" s="12">
        <f>'南津軽郡'!O13</f>
        <v>647</v>
      </c>
      <c r="H13" s="12">
        <f>'北津軽郡'!O13</f>
        <v>1046</v>
      </c>
      <c r="I13" s="12">
        <f>'上北郡'!D13+'上北郡'!E13</f>
        <v>513</v>
      </c>
      <c r="J13" s="12">
        <f>'下北郡'!O13</f>
        <v>447</v>
      </c>
      <c r="K13" s="12">
        <f t="shared" si="0"/>
        <v>3760</v>
      </c>
      <c r="L13" s="12">
        <f>SUM('県内10市'!D13:J13)</f>
        <v>15281</v>
      </c>
      <c r="M13" s="12"/>
      <c r="N13" s="63"/>
      <c r="O13" s="74">
        <f t="shared" si="1"/>
        <v>19041</v>
      </c>
    </row>
    <row r="14" spans="1:15" ht="21" customHeight="1">
      <c r="A14" s="109"/>
      <c r="B14" s="98" t="s">
        <v>19</v>
      </c>
      <c r="C14" s="10" t="s">
        <v>16</v>
      </c>
      <c r="D14" s="31">
        <f>'東津軽郡'!O14</f>
        <v>1010</v>
      </c>
      <c r="E14" s="11">
        <f>'西津軽郡'!O14</f>
        <v>596</v>
      </c>
      <c r="F14" s="12">
        <f>'中津軽郡'!O14</f>
        <v>101</v>
      </c>
      <c r="G14" s="12">
        <f>'南津軽郡'!O14</f>
        <v>1264</v>
      </c>
      <c r="H14" s="12">
        <f>'北津軽郡'!O14</f>
        <v>1537</v>
      </c>
      <c r="I14" s="12">
        <f>'上北郡'!D14+'上北郡'!E14</f>
        <v>584</v>
      </c>
      <c r="J14" s="12">
        <f>'下北郡'!O14</f>
        <v>552</v>
      </c>
      <c r="K14" s="12">
        <f t="shared" si="0"/>
        <v>5644</v>
      </c>
      <c r="L14" s="12">
        <f>SUM('県内10市'!D14:J14)</f>
        <v>22960</v>
      </c>
      <c r="M14" s="12"/>
      <c r="N14" s="63"/>
      <c r="O14" s="74">
        <f t="shared" si="1"/>
        <v>28604</v>
      </c>
    </row>
    <row r="15" spans="1:15" ht="21" customHeight="1">
      <c r="A15" s="109"/>
      <c r="B15" s="98"/>
      <c r="C15" s="10" t="s">
        <v>17</v>
      </c>
      <c r="D15" s="31">
        <f>'東津軽郡'!O15</f>
        <v>6</v>
      </c>
      <c r="E15" s="11">
        <f>'西津軽郡'!O15</f>
        <v>7</v>
      </c>
      <c r="F15" s="12">
        <f>'中津軽郡'!O15</f>
        <v>3</v>
      </c>
      <c r="G15" s="12">
        <f>'南津軽郡'!O15</f>
        <v>34</v>
      </c>
      <c r="H15" s="12">
        <f>'北津軽郡'!O15</f>
        <v>23</v>
      </c>
      <c r="I15" s="12">
        <f>'上北郡'!D15+'上北郡'!E15</f>
        <v>0</v>
      </c>
      <c r="J15" s="12">
        <f>'下北郡'!O15</f>
        <v>9</v>
      </c>
      <c r="K15" s="12">
        <f t="shared" si="0"/>
        <v>82</v>
      </c>
      <c r="L15" s="12">
        <f>SUM('県内10市'!D15:J15)</f>
        <v>343</v>
      </c>
      <c r="M15" s="12"/>
      <c r="N15" s="63"/>
      <c r="O15" s="74">
        <f t="shared" si="1"/>
        <v>425</v>
      </c>
    </row>
    <row r="16" spans="1:15" ht="21" customHeight="1">
      <c r="A16" s="109"/>
      <c r="B16" s="98"/>
      <c r="C16" s="10" t="s">
        <v>18</v>
      </c>
      <c r="D16" s="31">
        <f>'東津軽郡'!O16</f>
        <v>1016</v>
      </c>
      <c r="E16" s="11">
        <f>'西津軽郡'!O16</f>
        <v>603</v>
      </c>
      <c r="F16" s="12">
        <f>'中津軽郡'!O16</f>
        <v>104</v>
      </c>
      <c r="G16" s="12">
        <f>'南津軽郡'!O16</f>
        <v>1298</v>
      </c>
      <c r="H16" s="12">
        <f>'北津軽郡'!O16</f>
        <v>1560</v>
      </c>
      <c r="I16" s="12">
        <f>'上北郡'!D16+'上北郡'!E16</f>
        <v>584</v>
      </c>
      <c r="J16" s="12">
        <f>'下北郡'!O16</f>
        <v>561</v>
      </c>
      <c r="K16" s="12">
        <f t="shared" si="0"/>
        <v>5726</v>
      </c>
      <c r="L16" s="12">
        <f>SUM('県内10市'!D16:J16)</f>
        <v>23303</v>
      </c>
      <c r="M16" s="12"/>
      <c r="N16" s="63"/>
      <c r="O16" s="74">
        <f t="shared" si="1"/>
        <v>29029</v>
      </c>
    </row>
    <row r="17" spans="1:15" ht="21" customHeight="1">
      <c r="A17" s="109"/>
      <c r="B17" s="98" t="s">
        <v>20</v>
      </c>
      <c r="C17" s="10" t="s">
        <v>16</v>
      </c>
      <c r="D17" s="31">
        <f>'東津軽郡'!O17</f>
        <v>4</v>
      </c>
      <c r="E17" s="11">
        <f>'西津軽郡'!O17</f>
        <v>2</v>
      </c>
      <c r="F17" s="12">
        <f>'中津軽郡'!O17</f>
        <v>0</v>
      </c>
      <c r="G17" s="12">
        <f>'南津軽郡'!O17</f>
        <v>0</v>
      </c>
      <c r="H17" s="12">
        <f>'北津軽郡'!O17</f>
        <v>2</v>
      </c>
      <c r="I17" s="12">
        <f>'上北郡'!D17+'上北郡'!E17</f>
        <v>4</v>
      </c>
      <c r="J17" s="12">
        <f>'下北郡'!O17</f>
        <v>0</v>
      </c>
      <c r="K17" s="12">
        <f t="shared" si="0"/>
        <v>12</v>
      </c>
      <c r="L17" s="12">
        <f>SUM('県内10市'!D17:J17)</f>
        <v>105</v>
      </c>
      <c r="M17" s="12"/>
      <c r="N17" s="63"/>
      <c r="O17" s="74">
        <f t="shared" si="1"/>
        <v>117</v>
      </c>
    </row>
    <row r="18" spans="1:15" ht="21" customHeight="1">
      <c r="A18" s="109"/>
      <c r="B18" s="98"/>
      <c r="C18" s="10" t="s">
        <v>17</v>
      </c>
      <c r="D18" s="31">
        <f>'東津軽郡'!O18</f>
        <v>3</v>
      </c>
      <c r="E18" s="11">
        <f>'西津軽郡'!O18</f>
        <v>1</v>
      </c>
      <c r="F18" s="12">
        <f>'中津軽郡'!O18</f>
        <v>0</v>
      </c>
      <c r="G18" s="12">
        <f>'南津軽郡'!O18</f>
        <v>15</v>
      </c>
      <c r="H18" s="12">
        <f>'北津軽郡'!O18</f>
        <v>4</v>
      </c>
      <c r="I18" s="12">
        <f>'上北郡'!D18+'上北郡'!E18</f>
        <v>0</v>
      </c>
      <c r="J18" s="12">
        <f>'下北郡'!O18</f>
        <v>6</v>
      </c>
      <c r="K18" s="12">
        <f t="shared" si="0"/>
        <v>29</v>
      </c>
      <c r="L18" s="12">
        <f>SUM('県内10市'!D18:J18)</f>
        <v>225</v>
      </c>
      <c r="M18" s="12"/>
      <c r="N18" s="63"/>
      <c r="O18" s="74">
        <f t="shared" si="1"/>
        <v>254</v>
      </c>
    </row>
    <row r="19" spans="1:15" ht="21" customHeight="1">
      <c r="A19" s="109"/>
      <c r="B19" s="98"/>
      <c r="C19" s="10" t="s">
        <v>18</v>
      </c>
      <c r="D19" s="31">
        <f>'東津軽郡'!O19</f>
        <v>7</v>
      </c>
      <c r="E19" s="11">
        <f>'西津軽郡'!O19</f>
        <v>3</v>
      </c>
      <c r="F19" s="12">
        <f>'中津軽郡'!O19</f>
        <v>0</v>
      </c>
      <c r="G19" s="12">
        <f>'南津軽郡'!O19</f>
        <v>15</v>
      </c>
      <c r="H19" s="12">
        <f>'北津軽郡'!O19</f>
        <v>6</v>
      </c>
      <c r="I19" s="12">
        <f>'上北郡'!D19+'上北郡'!E19</f>
        <v>4</v>
      </c>
      <c r="J19" s="12">
        <f>'下北郡'!O19</f>
        <v>6</v>
      </c>
      <c r="K19" s="12">
        <f t="shared" si="0"/>
        <v>41</v>
      </c>
      <c r="L19" s="12">
        <f>SUM('県内10市'!D19:J19)</f>
        <v>330</v>
      </c>
      <c r="M19" s="12"/>
      <c r="N19" s="63"/>
      <c r="O19" s="74">
        <f>SUM(O17:O18)</f>
        <v>371</v>
      </c>
    </row>
    <row r="20" spans="1:15" ht="21" customHeight="1">
      <c r="A20" s="109"/>
      <c r="B20" s="98" t="s">
        <v>55</v>
      </c>
      <c r="C20" s="10" t="s">
        <v>16</v>
      </c>
      <c r="D20" s="31">
        <f>'東津軽郡'!O20</f>
        <v>1515</v>
      </c>
      <c r="E20" s="11">
        <f>'西津軽郡'!O20</f>
        <v>1052</v>
      </c>
      <c r="F20" s="12">
        <f>'中津軽郡'!O20</f>
        <v>143</v>
      </c>
      <c r="G20" s="12">
        <f>'南津軽郡'!O20</f>
        <v>1751</v>
      </c>
      <c r="H20" s="12">
        <f>'北津軽郡'!O20</f>
        <v>2390</v>
      </c>
      <c r="I20" s="12">
        <f>'上北郡'!D20+'上北郡'!E20</f>
        <v>1032</v>
      </c>
      <c r="J20" s="12">
        <f>'下北郡'!O20</f>
        <v>913</v>
      </c>
      <c r="K20" s="12">
        <f t="shared" si="0"/>
        <v>8796</v>
      </c>
      <c r="L20" s="12">
        <f>SUM('県内10市'!D20:J20)</f>
        <v>34288</v>
      </c>
      <c r="M20" s="12"/>
      <c r="N20" s="63"/>
      <c r="O20" s="74">
        <f>O11+O14+O17</f>
        <v>43084</v>
      </c>
    </row>
    <row r="21" spans="1:15" ht="21" customHeight="1">
      <c r="A21" s="109"/>
      <c r="B21" s="98"/>
      <c r="C21" s="10" t="s">
        <v>17</v>
      </c>
      <c r="D21" s="31">
        <f>'東津軽郡'!O21</f>
        <v>59</v>
      </c>
      <c r="E21" s="11">
        <f>'西津軽郡'!O21</f>
        <v>66</v>
      </c>
      <c r="F21" s="12">
        <f>'中津軽郡'!O21</f>
        <v>5</v>
      </c>
      <c r="G21" s="12">
        <f>'南津軽郡'!O21</f>
        <v>209</v>
      </c>
      <c r="H21" s="12">
        <f>'北津軽郡'!O21</f>
        <v>222</v>
      </c>
      <c r="I21" s="12">
        <f>'上北郡'!D21+'上北郡'!E21</f>
        <v>69</v>
      </c>
      <c r="J21" s="12">
        <f>'下北郡'!O21</f>
        <v>101</v>
      </c>
      <c r="K21" s="12">
        <f t="shared" si="0"/>
        <v>731</v>
      </c>
      <c r="L21" s="12">
        <f>SUM('県内10市'!D21:J21)</f>
        <v>4626</v>
      </c>
      <c r="M21" s="12"/>
      <c r="N21" s="63"/>
      <c r="O21" s="74">
        <f>O12+O15+O18</f>
        <v>5357</v>
      </c>
    </row>
    <row r="22" spans="1:15" ht="21" customHeight="1" thickBot="1">
      <c r="A22" s="110"/>
      <c r="B22" s="101"/>
      <c r="C22" s="13" t="s">
        <v>18</v>
      </c>
      <c r="D22" s="71">
        <f>'東津軽郡'!O22</f>
        <v>1574</v>
      </c>
      <c r="E22" s="86">
        <f>'西津軽郡'!O22</f>
        <v>1118</v>
      </c>
      <c r="F22" s="34">
        <f>'中津軽郡'!O22</f>
        <v>148</v>
      </c>
      <c r="G22" s="34">
        <f>'南津軽郡'!O22</f>
        <v>1960</v>
      </c>
      <c r="H22" s="34">
        <f>'北津軽郡'!O22</f>
        <v>2612</v>
      </c>
      <c r="I22" s="34">
        <f>'上北郡'!D22+'上北郡'!E22</f>
        <v>1101</v>
      </c>
      <c r="J22" s="34">
        <f>'下北郡'!O22</f>
        <v>1014</v>
      </c>
      <c r="K22" s="34">
        <f t="shared" si="0"/>
        <v>9527</v>
      </c>
      <c r="L22" s="72">
        <f>SUM('県内10市'!D22:J22)</f>
        <v>38914</v>
      </c>
      <c r="M22" s="21"/>
      <c r="N22" s="64"/>
      <c r="O22" s="80">
        <f aca="true" t="shared" si="2" ref="O22:O28">SUM(K22:L22)</f>
        <v>48441</v>
      </c>
    </row>
    <row r="23" spans="1:15" ht="21" customHeight="1">
      <c r="A23" s="108" t="s">
        <v>59</v>
      </c>
      <c r="B23" s="97" t="s">
        <v>15</v>
      </c>
      <c r="C23" s="7" t="s">
        <v>16</v>
      </c>
      <c r="D23" s="26">
        <f>'東津軽郡'!O23</f>
        <v>23</v>
      </c>
      <c r="E23" s="27">
        <f>'西津軽郡'!O23</f>
        <v>12</v>
      </c>
      <c r="F23" s="28">
        <f>'中津軽郡'!O23</f>
        <v>3</v>
      </c>
      <c r="G23" s="28">
        <f>'南津軽郡'!O23</f>
        <v>9</v>
      </c>
      <c r="H23" s="28">
        <f>'北津軽郡'!O23</f>
        <v>16</v>
      </c>
      <c r="I23" s="28">
        <f>'上北郡'!D23+'上北郡'!E23</f>
        <v>13</v>
      </c>
      <c r="J23" s="28">
        <f>'下北郡'!O23</f>
        <v>14</v>
      </c>
      <c r="K23" s="28">
        <f t="shared" si="0"/>
        <v>90</v>
      </c>
      <c r="L23" s="29">
        <f>SUM('県内10市'!D23:J23)</f>
        <v>170</v>
      </c>
      <c r="M23" s="9"/>
      <c r="N23" s="65"/>
      <c r="O23" s="79">
        <f t="shared" si="2"/>
        <v>260</v>
      </c>
    </row>
    <row r="24" spans="1:15" ht="21" customHeight="1">
      <c r="A24" s="109"/>
      <c r="B24" s="98"/>
      <c r="C24" s="10" t="s">
        <v>17</v>
      </c>
      <c r="D24" s="31">
        <f>'東津軽郡'!O24</f>
        <v>16</v>
      </c>
      <c r="E24" s="11">
        <f>'西津軽郡'!O24</f>
        <v>31</v>
      </c>
      <c r="F24" s="12">
        <f>'中津軽郡'!O24</f>
        <v>0</v>
      </c>
      <c r="G24" s="12">
        <f>'南津軽郡'!O24</f>
        <v>5</v>
      </c>
      <c r="H24" s="12">
        <f>'北津軽郡'!O24</f>
        <v>40</v>
      </c>
      <c r="I24" s="12">
        <f>'上北郡'!D24+'上北郡'!E24</f>
        <v>13</v>
      </c>
      <c r="J24" s="12">
        <f>'下北郡'!O24</f>
        <v>21</v>
      </c>
      <c r="K24" s="12">
        <f t="shared" si="0"/>
        <v>126</v>
      </c>
      <c r="L24" s="12">
        <f>SUM('県内10市'!D24:J24)</f>
        <v>615</v>
      </c>
      <c r="M24" s="12"/>
      <c r="N24" s="63"/>
      <c r="O24" s="74">
        <f t="shared" si="2"/>
        <v>741</v>
      </c>
    </row>
    <row r="25" spans="1:15" ht="21" customHeight="1">
      <c r="A25" s="109"/>
      <c r="B25" s="98"/>
      <c r="C25" s="10" t="s">
        <v>18</v>
      </c>
      <c r="D25" s="31">
        <f>'東津軽郡'!O25</f>
        <v>39</v>
      </c>
      <c r="E25" s="11">
        <f>'西津軽郡'!O25</f>
        <v>43</v>
      </c>
      <c r="F25" s="12">
        <f>'中津軽郡'!O25</f>
        <v>3</v>
      </c>
      <c r="G25" s="12">
        <f>'南津軽郡'!O25</f>
        <v>14</v>
      </c>
      <c r="H25" s="12">
        <f>'北津軽郡'!O25</f>
        <v>56</v>
      </c>
      <c r="I25" s="12">
        <f>'上北郡'!D25+'上北郡'!E25</f>
        <v>26</v>
      </c>
      <c r="J25" s="12">
        <f>'下北郡'!O25</f>
        <v>35</v>
      </c>
      <c r="K25" s="12">
        <f t="shared" si="0"/>
        <v>216</v>
      </c>
      <c r="L25" s="12">
        <f>SUM('県内10市'!D25:J25)</f>
        <v>785</v>
      </c>
      <c r="M25" s="12"/>
      <c r="N25" s="63"/>
      <c r="O25" s="74">
        <f t="shared" si="2"/>
        <v>1001</v>
      </c>
    </row>
    <row r="26" spans="1:15" ht="21" customHeight="1">
      <c r="A26" s="109"/>
      <c r="B26" s="98" t="s">
        <v>19</v>
      </c>
      <c r="C26" s="10" t="s">
        <v>16</v>
      </c>
      <c r="D26" s="31">
        <f>'東津軽郡'!O26</f>
        <v>56</v>
      </c>
      <c r="E26" s="11">
        <f>'西津軽郡'!O26</f>
        <v>52</v>
      </c>
      <c r="F26" s="12">
        <f>'中津軽郡'!O26</f>
        <v>5</v>
      </c>
      <c r="G26" s="12">
        <f>'南津軽郡'!O26</f>
        <v>31</v>
      </c>
      <c r="H26" s="12">
        <f>'北津軽郡'!O26</f>
        <v>28</v>
      </c>
      <c r="I26" s="12">
        <f>'上北郡'!D26+'上北郡'!E26</f>
        <v>30</v>
      </c>
      <c r="J26" s="12">
        <f>'下北郡'!O26</f>
        <v>18</v>
      </c>
      <c r="K26" s="12">
        <f t="shared" si="0"/>
        <v>220</v>
      </c>
      <c r="L26" s="12">
        <f>SUM('県内10市'!D26:J26)</f>
        <v>837</v>
      </c>
      <c r="M26" s="12"/>
      <c r="N26" s="63"/>
      <c r="O26" s="74">
        <f t="shared" si="2"/>
        <v>1057</v>
      </c>
    </row>
    <row r="27" spans="1:15" ht="21" customHeight="1">
      <c r="A27" s="109"/>
      <c r="B27" s="98"/>
      <c r="C27" s="10" t="s">
        <v>17</v>
      </c>
      <c r="D27" s="31">
        <f>'東津軽郡'!O27</f>
        <v>9</v>
      </c>
      <c r="E27" s="11">
        <f>'西津軽郡'!O27</f>
        <v>15</v>
      </c>
      <c r="F27" s="12">
        <f>'中津軽郡'!O27</f>
        <v>0</v>
      </c>
      <c r="G27" s="12">
        <f>'南津軽郡'!O27</f>
        <v>0</v>
      </c>
      <c r="H27" s="12">
        <f>'北津軽郡'!O27</f>
        <v>21</v>
      </c>
      <c r="I27" s="12">
        <f>'上北郡'!D27+'上北郡'!E27</f>
        <v>6</v>
      </c>
      <c r="J27" s="12">
        <f>'下北郡'!O27</f>
        <v>12</v>
      </c>
      <c r="K27" s="12">
        <f t="shared" si="0"/>
        <v>63</v>
      </c>
      <c r="L27" s="12">
        <f>SUM('県内10市'!D27:J27)</f>
        <v>173</v>
      </c>
      <c r="M27" s="12"/>
      <c r="N27" s="63"/>
      <c r="O27" s="74">
        <f t="shared" si="2"/>
        <v>236</v>
      </c>
    </row>
    <row r="28" spans="1:15" ht="21" customHeight="1">
      <c r="A28" s="109"/>
      <c r="B28" s="98"/>
      <c r="C28" s="10" t="s">
        <v>18</v>
      </c>
      <c r="D28" s="31">
        <f>'東津軽郡'!O28</f>
        <v>65</v>
      </c>
      <c r="E28" s="11">
        <f>'西津軽郡'!O28</f>
        <v>67</v>
      </c>
      <c r="F28" s="12">
        <f>'中津軽郡'!O28</f>
        <v>5</v>
      </c>
      <c r="G28" s="12">
        <f>'南津軽郡'!O28</f>
        <v>31</v>
      </c>
      <c r="H28" s="12">
        <f>'北津軽郡'!O28</f>
        <v>49</v>
      </c>
      <c r="I28" s="12">
        <f>'上北郡'!D28+'上北郡'!E28</f>
        <v>36</v>
      </c>
      <c r="J28" s="12">
        <f>'下北郡'!O28</f>
        <v>30</v>
      </c>
      <c r="K28" s="12">
        <f t="shared" si="0"/>
        <v>283</v>
      </c>
      <c r="L28" s="12">
        <f>SUM('県内10市'!D28:J28)</f>
        <v>1010</v>
      </c>
      <c r="M28" s="12"/>
      <c r="N28" s="63"/>
      <c r="O28" s="74">
        <f t="shared" si="2"/>
        <v>1293</v>
      </c>
    </row>
    <row r="29" spans="1:15" ht="21" customHeight="1">
      <c r="A29" s="109"/>
      <c r="B29" s="98" t="s">
        <v>55</v>
      </c>
      <c r="C29" s="10" t="s">
        <v>16</v>
      </c>
      <c r="D29" s="31">
        <f>'東津軽郡'!O29</f>
        <v>79</v>
      </c>
      <c r="E29" s="11">
        <f>'西津軽郡'!O29</f>
        <v>64</v>
      </c>
      <c r="F29" s="12">
        <f>'中津軽郡'!O29</f>
        <v>8</v>
      </c>
      <c r="G29" s="12">
        <f>'南津軽郡'!O29</f>
        <v>40</v>
      </c>
      <c r="H29" s="12">
        <f>'北津軽郡'!O29</f>
        <v>44</v>
      </c>
      <c r="I29" s="12">
        <f>'上北郡'!D29+'上北郡'!E29</f>
        <v>43</v>
      </c>
      <c r="J29" s="12">
        <f>'下北郡'!O29</f>
        <v>32</v>
      </c>
      <c r="K29" s="12">
        <f t="shared" si="0"/>
        <v>310</v>
      </c>
      <c r="L29" s="12">
        <f>SUM('県内10市'!D29:J29)</f>
        <v>1007</v>
      </c>
      <c r="M29" s="12"/>
      <c r="N29" s="63"/>
      <c r="O29" s="74">
        <f>O23+O26</f>
        <v>1317</v>
      </c>
    </row>
    <row r="30" spans="1:15" ht="21" customHeight="1">
      <c r="A30" s="109"/>
      <c r="B30" s="98"/>
      <c r="C30" s="10" t="s">
        <v>17</v>
      </c>
      <c r="D30" s="31">
        <f>'東津軽郡'!O30</f>
        <v>25</v>
      </c>
      <c r="E30" s="11">
        <f>'西津軽郡'!O30</f>
        <v>46</v>
      </c>
      <c r="F30" s="12">
        <f>'中津軽郡'!O30</f>
        <v>0</v>
      </c>
      <c r="G30" s="12">
        <f>'南津軽郡'!O30</f>
        <v>5</v>
      </c>
      <c r="H30" s="12">
        <f>'北津軽郡'!O30</f>
        <v>61</v>
      </c>
      <c r="I30" s="12">
        <f>'上北郡'!D30+'上北郡'!E30</f>
        <v>19</v>
      </c>
      <c r="J30" s="12">
        <f>'下北郡'!O30</f>
        <v>33</v>
      </c>
      <c r="K30" s="12">
        <f t="shared" si="0"/>
        <v>189</v>
      </c>
      <c r="L30" s="12">
        <f>SUM('県内10市'!D30:J30)</f>
        <v>788</v>
      </c>
      <c r="M30" s="12"/>
      <c r="N30" s="63"/>
      <c r="O30" s="74">
        <f>O24+O27</f>
        <v>977</v>
      </c>
    </row>
    <row r="31" spans="1:15" ht="21" customHeight="1" thickBot="1">
      <c r="A31" s="110"/>
      <c r="B31" s="101"/>
      <c r="C31" s="13" t="s">
        <v>18</v>
      </c>
      <c r="D31" s="71">
        <f>'東津軽郡'!O31</f>
        <v>104</v>
      </c>
      <c r="E31" s="86">
        <f>'西津軽郡'!O31</f>
        <v>110</v>
      </c>
      <c r="F31" s="34">
        <f>'中津軽郡'!O31</f>
        <v>8</v>
      </c>
      <c r="G31" s="34">
        <f>'南津軽郡'!O31</f>
        <v>45</v>
      </c>
      <c r="H31" s="34">
        <f>'北津軽郡'!O31</f>
        <v>105</v>
      </c>
      <c r="I31" s="34">
        <f>'上北郡'!D31+'上北郡'!E31</f>
        <v>62</v>
      </c>
      <c r="J31" s="34">
        <f>'下北郡'!O31</f>
        <v>65</v>
      </c>
      <c r="K31" s="34">
        <f t="shared" si="0"/>
        <v>499</v>
      </c>
      <c r="L31" s="72">
        <f>SUM('県内10市'!D31:J31)</f>
        <v>1795</v>
      </c>
      <c r="M31" s="44"/>
      <c r="N31" s="66"/>
      <c r="O31" s="80">
        <f aca="true" t="shared" si="3" ref="O31:O37">SUM(K31:L31)</f>
        <v>2294</v>
      </c>
    </row>
    <row r="32" spans="1:15" ht="21" customHeight="1">
      <c r="A32" s="108" t="s">
        <v>104</v>
      </c>
      <c r="B32" s="97" t="s">
        <v>15</v>
      </c>
      <c r="C32" s="7" t="s">
        <v>16</v>
      </c>
      <c r="D32" s="26">
        <f>'東津軽郡'!O32</f>
        <v>2540</v>
      </c>
      <c r="E32" s="27">
        <f>'西津軽郡'!O32</f>
        <v>1925</v>
      </c>
      <c r="F32" s="28">
        <f>'中津軽郡'!O32</f>
        <v>190</v>
      </c>
      <c r="G32" s="28">
        <f>'南津軽郡'!O32</f>
        <v>3596</v>
      </c>
      <c r="H32" s="28">
        <f>'北津軽郡'!O32</f>
        <v>4252</v>
      </c>
      <c r="I32" s="28">
        <f>'上北郡'!D32+'上北郡'!E32</f>
        <v>2295</v>
      </c>
      <c r="J32" s="28">
        <f>'下北郡'!O32</f>
        <v>2116</v>
      </c>
      <c r="K32" s="28">
        <f t="shared" si="0"/>
        <v>16914</v>
      </c>
      <c r="L32" s="29">
        <f>SUM('県内10市'!D32:J32)</f>
        <v>79319</v>
      </c>
      <c r="M32" s="19"/>
      <c r="N32" s="67"/>
      <c r="O32" s="79">
        <f t="shared" si="3"/>
        <v>96233</v>
      </c>
    </row>
    <row r="33" spans="1:15" ht="21" customHeight="1">
      <c r="A33" s="109"/>
      <c r="B33" s="98"/>
      <c r="C33" s="10" t="s">
        <v>17</v>
      </c>
      <c r="D33" s="31">
        <f>'東津軽郡'!O33</f>
        <v>5</v>
      </c>
      <c r="E33" s="11">
        <f>'西津軽郡'!O33</f>
        <v>1</v>
      </c>
      <c r="F33" s="12">
        <f>'中津軽郡'!O33</f>
        <v>0</v>
      </c>
      <c r="G33" s="12">
        <f>'南津軽郡'!O33</f>
        <v>10</v>
      </c>
      <c r="H33" s="12">
        <f>'北津軽郡'!O33</f>
        <v>11</v>
      </c>
      <c r="I33" s="12">
        <f>'上北郡'!D33+'上北郡'!E33</f>
        <v>7</v>
      </c>
      <c r="J33" s="12">
        <f>'下北郡'!O33</f>
        <v>40</v>
      </c>
      <c r="K33" s="12">
        <f t="shared" si="0"/>
        <v>74</v>
      </c>
      <c r="L33" s="12">
        <f>SUM('県内10市'!D33:J33)</f>
        <v>356</v>
      </c>
      <c r="M33" s="12"/>
      <c r="N33" s="63"/>
      <c r="O33" s="74">
        <f t="shared" si="3"/>
        <v>430</v>
      </c>
    </row>
    <row r="34" spans="1:15" ht="21" customHeight="1">
      <c r="A34" s="109"/>
      <c r="B34" s="98"/>
      <c r="C34" s="10" t="s">
        <v>18</v>
      </c>
      <c r="D34" s="31">
        <f>'東津軽郡'!O34</f>
        <v>2545</v>
      </c>
      <c r="E34" s="11">
        <f>'西津軽郡'!O34</f>
        <v>1926</v>
      </c>
      <c r="F34" s="12">
        <f>'中津軽郡'!O34</f>
        <v>190</v>
      </c>
      <c r="G34" s="12">
        <f>'南津軽郡'!O34</f>
        <v>3606</v>
      </c>
      <c r="H34" s="12">
        <f>'北津軽郡'!O34</f>
        <v>4263</v>
      </c>
      <c r="I34" s="12">
        <f>'上北郡'!D34+'上北郡'!E34</f>
        <v>2302</v>
      </c>
      <c r="J34" s="12">
        <f>'下北郡'!O34</f>
        <v>2156</v>
      </c>
      <c r="K34" s="12">
        <f t="shared" si="0"/>
        <v>16988</v>
      </c>
      <c r="L34" s="12">
        <f>SUM('県内10市'!D34:J34)</f>
        <v>79675</v>
      </c>
      <c r="M34" s="12"/>
      <c r="N34" s="63"/>
      <c r="O34" s="74">
        <f t="shared" si="3"/>
        <v>96663</v>
      </c>
    </row>
    <row r="35" spans="1:15" ht="21" customHeight="1">
      <c r="A35" s="109"/>
      <c r="B35" s="98" t="s">
        <v>19</v>
      </c>
      <c r="C35" s="10" t="s">
        <v>16</v>
      </c>
      <c r="D35" s="31">
        <f>'東津軽郡'!O35</f>
        <v>3759</v>
      </c>
      <c r="E35" s="11">
        <f>'西津軽郡'!O35</f>
        <v>3232</v>
      </c>
      <c r="F35" s="12">
        <f>'中津軽郡'!O35</f>
        <v>247</v>
      </c>
      <c r="G35" s="12">
        <f>'南津軽郡'!O35</f>
        <v>5491</v>
      </c>
      <c r="H35" s="12">
        <f>'北津軽郡'!O35</f>
        <v>5890</v>
      </c>
      <c r="I35" s="12">
        <f>'上北郡'!D35+'上北郡'!E35</f>
        <v>3436</v>
      </c>
      <c r="J35" s="12">
        <f>'下北郡'!O35</f>
        <v>3148</v>
      </c>
      <c r="K35" s="12">
        <f t="shared" si="0"/>
        <v>25203</v>
      </c>
      <c r="L35" s="12">
        <f>SUM('県内10市'!D35:J35)</f>
        <v>115604</v>
      </c>
      <c r="M35" s="12"/>
      <c r="N35" s="63"/>
      <c r="O35" s="74">
        <f t="shared" si="3"/>
        <v>140807</v>
      </c>
    </row>
    <row r="36" spans="1:15" ht="21" customHeight="1">
      <c r="A36" s="109"/>
      <c r="B36" s="98"/>
      <c r="C36" s="10" t="s">
        <v>17</v>
      </c>
      <c r="D36" s="31">
        <f>'東津軽郡'!O36</f>
        <v>10</v>
      </c>
      <c r="E36" s="11">
        <f>'西津軽郡'!O36</f>
        <v>18</v>
      </c>
      <c r="F36" s="12">
        <f>'中津軽郡'!O36</f>
        <v>0</v>
      </c>
      <c r="G36" s="12">
        <f>'南津軽郡'!O36</f>
        <v>20</v>
      </c>
      <c r="H36" s="12">
        <f>'北津軽郡'!O36</f>
        <v>26</v>
      </c>
      <c r="I36" s="12">
        <f>'上北郡'!D36+'上北郡'!E36</f>
        <v>36</v>
      </c>
      <c r="J36" s="12">
        <f>'下北郡'!O36</f>
        <v>7</v>
      </c>
      <c r="K36" s="12">
        <f t="shared" si="0"/>
        <v>117</v>
      </c>
      <c r="L36" s="12">
        <f>SUM('県内10市'!D36:J36)</f>
        <v>1340</v>
      </c>
      <c r="M36" s="12"/>
      <c r="N36" s="63"/>
      <c r="O36" s="74">
        <f t="shared" si="3"/>
        <v>1457</v>
      </c>
    </row>
    <row r="37" spans="1:15" ht="21" customHeight="1">
      <c r="A37" s="109"/>
      <c r="B37" s="98"/>
      <c r="C37" s="10" t="s">
        <v>18</v>
      </c>
      <c r="D37" s="31">
        <f>'東津軽郡'!O37</f>
        <v>3769</v>
      </c>
      <c r="E37" s="11">
        <f>'西津軽郡'!O37</f>
        <v>3250</v>
      </c>
      <c r="F37" s="12">
        <f>'中津軽郡'!O37</f>
        <v>247</v>
      </c>
      <c r="G37" s="12">
        <f>'南津軽郡'!O37</f>
        <v>5511</v>
      </c>
      <c r="H37" s="12">
        <f>'北津軽郡'!O37</f>
        <v>5916</v>
      </c>
      <c r="I37" s="12">
        <f>'上北郡'!D37+'上北郡'!E37</f>
        <v>3472</v>
      </c>
      <c r="J37" s="12">
        <f>'下北郡'!O37</f>
        <v>3155</v>
      </c>
      <c r="K37" s="12">
        <f t="shared" si="0"/>
        <v>25320</v>
      </c>
      <c r="L37" s="12">
        <f>SUM('県内10市'!D37:J37)</f>
        <v>116944</v>
      </c>
      <c r="M37" s="12"/>
      <c r="N37" s="63"/>
      <c r="O37" s="74">
        <f t="shared" si="3"/>
        <v>142264</v>
      </c>
    </row>
    <row r="38" spans="1:15" ht="21" customHeight="1">
      <c r="A38" s="109"/>
      <c r="B38" s="98" t="s">
        <v>103</v>
      </c>
      <c r="C38" s="10" t="s">
        <v>16</v>
      </c>
      <c r="D38" s="31">
        <f>'東津軽郡'!O38</f>
        <v>6299</v>
      </c>
      <c r="E38" s="11">
        <f>'西津軽郡'!O38</f>
        <v>5157</v>
      </c>
      <c r="F38" s="12">
        <f>'中津軽郡'!O38</f>
        <v>437</v>
      </c>
      <c r="G38" s="12">
        <f>'南津軽郡'!O38</f>
        <v>9087</v>
      </c>
      <c r="H38" s="12">
        <f>'北津軽郡'!O38</f>
        <v>10142</v>
      </c>
      <c r="I38" s="12">
        <f>'上北郡'!D38+'上北郡'!E38</f>
        <v>5731</v>
      </c>
      <c r="J38" s="12">
        <f>'下北郡'!O38</f>
        <v>5264</v>
      </c>
      <c r="K38" s="12">
        <f t="shared" si="0"/>
        <v>42117</v>
      </c>
      <c r="L38" s="12">
        <f>SUM('県内10市'!D38:J38)</f>
        <v>194923</v>
      </c>
      <c r="M38" s="12"/>
      <c r="N38" s="63"/>
      <c r="O38" s="74">
        <f>O32+O35</f>
        <v>237040</v>
      </c>
    </row>
    <row r="39" spans="1:15" ht="21" customHeight="1">
      <c r="A39" s="109"/>
      <c r="B39" s="98"/>
      <c r="C39" s="10" t="s">
        <v>17</v>
      </c>
      <c r="D39" s="31">
        <f>'東津軽郡'!O39</f>
        <v>15</v>
      </c>
      <c r="E39" s="11">
        <f>'西津軽郡'!O39</f>
        <v>19</v>
      </c>
      <c r="F39" s="12">
        <f>'中津軽郡'!O39</f>
        <v>0</v>
      </c>
      <c r="G39" s="12">
        <f>'南津軽郡'!O39</f>
        <v>30</v>
      </c>
      <c r="H39" s="12">
        <f>'北津軽郡'!O39</f>
        <v>37</v>
      </c>
      <c r="I39" s="12">
        <f>'上北郡'!D39+'上北郡'!E39</f>
        <v>43</v>
      </c>
      <c r="J39" s="12">
        <f>'下北郡'!O39</f>
        <v>47</v>
      </c>
      <c r="K39" s="12">
        <f t="shared" si="0"/>
        <v>191</v>
      </c>
      <c r="L39" s="12">
        <f>SUM('県内10市'!D39:J39)</f>
        <v>1696</v>
      </c>
      <c r="M39" s="12"/>
      <c r="N39" s="63"/>
      <c r="O39" s="74">
        <f>O33+O36</f>
        <v>1887</v>
      </c>
    </row>
    <row r="40" spans="1:16" ht="21" customHeight="1" thickBot="1">
      <c r="A40" s="110"/>
      <c r="B40" s="101"/>
      <c r="C40" s="13" t="s">
        <v>18</v>
      </c>
      <c r="D40" s="71">
        <f>'東津軽郡'!O40</f>
        <v>6314</v>
      </c>
      <c r="E40" s="86">
        <f>'西津軽郡'!O40</f>
        <v>5176</v>
      </c>
      <c r="F40" s="34">
        <f>'中津軽郡'!O40</f>
        <v>437</v>
      </c>
      <c r="G40" s="34">
        <f>'南津軽郡'!O40</f>
        <v>9117</v>
      </c>
      <c r="H40" s="34">
        <f>'北津軽郡'!O40</f>
        <v>10179</v>
      </c>
      <c r="I40" s="34">
        <f>'上北郡'!D40+'上北郡'!E40</f>
        <v>5774</v>
      </c>
      <c r="J40" s="34">
        <f>'下北郡'!O40</f>
        <v>5311</v>
      </c>
      <c r="K40" s="34">
        <f t="shared" si="0"/>
        <v>42308</v>
      </c>
      <c r="L40" s="72">
        <f>SUM('県内10市'!D40:J40)</f>
        <v>196619</v>
      </c>
      <c r="M40" s="21"/>
      <c r="N40" s="64"/>
      <c r="O40" s="80">
        <f aca="true" t="shared" si="4" ref="O40:O56">SUM(K40:L40)</f>
        <v>238927</v>
      </c>
      <c r="P40" s="47"/>
    </row>
    <row r="41" spans="1:15" ht="21" customHeight="1">
      <c r="A41" s="126" t="s">
        <v>21</v>
      </c>
      <c r="B41" s="127"/>
      <c r="C41" s="7" t="s">
        <v>16</v>
      </c>
      <c r="D41" s="26">
        <f>'東津軽郡'!O41</f>
        <v>339</v>
      </c>
      <c r="E41" s="27">
        <f>'西津軽郡'!O41</f>
        <v>289</v>
      </c>
      <c r="F41" s="28">
        <f>'中津軽郡'!O41</f>
        <v>22</v>
      </c>
      <c r="G41" s="28">
        <f>'南津軽郡'!O41</f>
        <v>346</v>
      </c>
      <c r="H41" s="28">
        <f>'北津軽郡'!O41</f>
        <v>412</v>
      </c>
      <c r="I41" s="28">
        <f>'上北郡'!D41+'上北郡'!E41</f>
        <v>252</v>
      </c>
      <c r="J41" s="28">
        <f>'下北郡'!O41</f>
        <v>308</v>
      </c>
      <c r="K41" s="28">
        <f t="shared" si="0"/>
        <v>1968</v>
      </c>
      <c r="L41" s="29">
        <f>SUM('県内10市'!D41:J41)</f>
        <v>7197</v>
      </c>
      <c r="M41" s="9"/>
      <c r="N41" s="65"/>
      <c r="O41" s="79">
        <f t="shared" si="4"/>
        <v>9165</v>
      </c>
    </row>
    <row r="42" spans="1:15" ht="21" customHeight="1">
      <c r="A42" s="128"/>
      <c r="B42" s="129"/>
      <c r="C42" s="10" t="s">
        <v>17</v>
      </c>
      <c r="D42" s="31">
        <f>'東津軽郡'!O42</f>
        <v>24</v>
      </c>
      <c r="E42" s="11">
        <f>'西津軽郡'!O42</f>
        <v>51</v>
      </c>
      <c r="F42" s="12">
        <f>'中津軽郡'!O42</f>
        <v>0</v>
      </c>
      <c r="G42" s="12">
        <f>'南津軽郡'!O42</f>
        <v>60</v>
      </c>
      <c r="H42" s="12">
        <f>'北津軽郡'!O42</f>
        <v>88</v>
      </c>
      <c r="I42" s="12">
        <f>'上北郡'!D42+'上北郡'!E42</f>
        <v>27</v>
      </c>
      <c r="J42" s="12">
        <f>'下北郡'!O42</f>
        <v>11</v>
      </c>
      <c r="K42" s="12">
        <f t="shared" si="0"/>
        <v>261</v>
      </c>
      <c r="L42" s="12">
        <f>SUM('県内10市'!D42:J42)</f>
        <v>2710</v>
      </c>
      <c r="M42" s="12"/>
      <c r="N42" s="63"/>
      <c r="O42" s="74">
        <f t="shared" si="4"/>
        <v>2971</v>
      </c>
    </row>
    <row r="43" spans="1:15" ht="21" customHeight="1" thickBot="1">
      <c r="A43" s="130"/>
      <c r="B43" s="131"/>
      <c r="C43" s="13" t="s">
        <v>18</v>
      </c>
      <c r="D43" s="71">
        <f>'東津軽郡'!O43</f>
        <v>363</v>
      </c>
      <c r="E43" s="86">
        <f>'西津軽郡'!O43</f>
        <v>340</v>
      </c>
      <c r="F43" s="34">
        <f>'中津軽郡'!O43</f>
        <v>22</v>
      </c>
      <c r="G43" s="34">
        <f>'南津軽郡'!O43</f>
        <v>406</v>
      </c>
      <c r="H43" s="34">
        <f>'北津軽郡'!O43</f>
        <v>500</v>
      </c>
      <c r="I43" s="34">
        <f>'上北郡'!D43+'上北郡'!E43</f>
        <v>279</v>
      </c>
      <c r="J43" s="34">
        <f>'下北郡'!O43</f>
        <v>319</v>
      </c>
      <c r="K43" s="34">
        <f t="shared" si="0"/>
        <v>2229</v>
      </c>
      <c r="L43" s="72">
        <f>SUM('県内10市'!D43:J43)</f>
        <v>9907</v>
      </c>
      <c r="M43" s="44"/>
      <c r="N43" s="66"/>
      <c r="O43" s="80">
        <f t="shared" si="4"/>
        <v>12136</v>
      </c>
    </row>
    <row r="44" spans="1:15" ht="21" customHeight="1">
      <c r="A44" s="126" t="s">
        <v>22</v>
      </c>
      <c r="B44" s="127"/>
      <c r="C44" s="7" t="s">
        <v>16</v>
      </c>
      <c r="D44" s="26">
        <f>'東津軽郡'!O44</f>
        <v>184</v>
      </c>
      <c r="E44" s="27">
        <f>'西津軽郡'!O44</f>
        <v>172</v>
      </c>
      <c r="F44" s="28">
        <f>'中津軽郡'!O44</f>
        <v>27</v>
      </c>
      <c r="G44" s="28">
        <f>'南津軽郡'!O44</f>
        <v>210</v>
      </c>
      <c r="H44" s="28">
        <f>'北津軽郡'!O44</f>
        <v>306</v>
      </c>
      <c r="I44" s="28">
        <f>'上北郡'!D44+'上北郡'!E44</f>
        <v>139</v>
      </c>
      <c r="J44" s="28">
        <f>'下北郡'!O44</f>
        <v>117</v>
      </c>
      <c r="K44" s="28">
        <f t="shared" si="0"/>
        <v>1155</v>
      </c>
      <c r="L44" s="29">
        <f>SUM('県内10市'!D44:J44)</f>
        <v>5077</v>
      </c>
      <c r="M44" s="19"/>
      <c r="N44" s="67"/>
      <c r="O44" s="79">
        <f t="shared" si="4"/>
        <v>6232</v>
      </c>
    </row>
    <row r="45" spans="1:15" ht="21" customHeight="1">
      <c r="A45" s="128"/>
      <c r="B45" s="129"/>
      <c r="C45" s="10" t="s">
        <v>17</v>
      </c>
      <c r="D45" s="31">
        <f>'東津軽郡'!O45</f>
        <v>0</v>
      </c>
      <c r="E45" s="11">
        <f>'西津軽郡'!O45</f>
        <v>0</v>
      </c>
      <c r="F45" s="12">
        <f>'中津軽郡'!O45</f>
        <v>0</v>
      </c>
      <c r="G45" s="12">
        <f>'南津軽郡'!O45</f>
        <v>0</v>
      </c>
      <c r="H45" s="12">
        <f>'北津軽郡'!O45</f>
        <v>0</v>
      </c>
      <c r="I45" s="12">
        <f>'上北郡'!D45+'上北郡'!E45</f>
        <v>0</v>
      </c>
      <c r="J45" s="12">
        <f>'下北郡'!O45</f>
        <v>0</v>
      </c>
      <c r="K45" s="12">
        <f t="shared" si="0"/>
        <v>0</v>
      </c>
      <c r="L45" s="12">
        <f>SUM('県内10市'!D45:J45)</f>
        <v>13</v>
      </c>
      <c r="M45" s="12"/>
      <c r="N45" s="63"/>
      <c r="O45" s="74">
        <f t="shared" si="4"/>
        <v>13</v>
      </c>
    </row>
    <row r="46" spans="1:15" ht="21" customHeight="1" thickBot="1">
      <c r="A46" s="130"/>
      <c r="B46" s="131"/>
      <c r="C46" s="13" t="s">
        <v>18</v>
      </c>
      <c r="D46" s="71">
        <f>'東津軽郡'!O46</f>
        <v>184</v>
      </c>
      <c r="E46" s="86">
        <f>'西津軽郡'!O46</f>
        <v>172</v>
      </c>
      <c r="F46" s="34">
        <f>'中津軽郡'!O46</f>
        <v>27</v>
      </c>
      <c r="G46" s="34">
        <f>'南津軽郡'!O46</f>
        <v>210</v>
      </c>
      <c r="H46" s="34">
        <f>'北津軽郡'!O46</f>
        <v>306</v>
      </c>
      <c r="I46" s="34">
        <f>'上北郡'!D46+'上北郡'!E46</f>
        <v>139</v>
      </c>
      <c r="J46" s="34">
        <f>'下北郡'!O46</f>
        <v>117</v>
      </c>
      <c r="K46" s="34">
        <f t="shared" si="0"/>
        <v>1155</v>
      </c>
      <c r="L46" s="72">
        <f>SUM('県内10市'!D46:J46)</f>
        <v>5090</v>
      </c>
      <c r="M46" s="21"/>
      <c r="N46" s="64"/>
      <c r="O46" s="80">
        <f t="shared" si="4"/>
        <v>6245</v>
      </c>
    </row>
    <row r="47" spans="1:15" ht="21" customHeight="1" thickBot="1">
      <c r="A47" s="139" t="s">
        <v>23</v>
      </c>
      <c r="B47" s="140"/>
      <c r="C47" s="141"/>
      <c r="D47" s="26">
        <f>'東津軽郡'!O47</f>
        <v>8539</v>
      </c>
      <c r="E47" s="27">
        <f>'西津軽郡'!O47</f>
        <v>6916</v>
      </c>
      <c r="F47" s="28">
        <f>'中津軽郡'!O47</f>
        <v>642</v>
      </c>
      <c r="G47" s="28">
        <f>'南津軽郡'!O47</f>
        <v>11738</v>
      </c>
      <c r="H47" s="28">
        <f>'北津軽郡'!O47</f>
        <v>13702</v>
      </c>
      <c r="I47" s="28">
        <f>'上北郡'!D47+'上北郡'!E47</f>
        <v>7355</v>
      </c>
      <c r="J47" s="28">
        <f>'下北郡'!O47</f>
        <v>6826</v>
      </c>
      <c r="K47" s="28">
        <f t="shared" si="0"/>
        <v>55718</v>
      </c>
      <c r="L47" s="29">
        <f>SUM('県内10市'!D47:J47)</f>
        <v>252325</v>
      </c>
      <c r="M47" s="16"/>
      <c r="N47" s="68"/>
      <c r="O47" s="76">
        <f t="shared" si="4"/>
        <v>308043</v>
      </c>
    </row>
    <row r="48" spans="1:15" ht="21" customHeight="1" thickBot="1">
      <c r="A48" s="139" t="s">
        <v>102</v>
      </c>
      <c r="B48" s="140"/>
      <c r="C48" s="141"/>
      <c r="D48" s="26">
        <f>'東津軽郡'!O48</f>
        <v>155</v>
      </c>
      <c r="E48" s="27">
        <f>'西津軽郡'!O48</f>
        <v>85</v>
      </c>
      <c r="F48" s="28">
        <f>'中津軽郡'!O48</f>
        <v>10</v>
      </c>
      <c r="G48" s="28">
        <f>'南津軽郡'!O48</f>
        <v>283</v>
      </c>
      <c r="H48" s="28">
        <f>'北津軽郡'!O48</f>
        <v>386</v>
      </c>
      <c r="I48" s="28">
        <f>'上北郡'!D48+'上北郡'!E48</f>
        <v>152</v>
      </c>
      <c r="J48" s="28">
        <f>'下北郡'!O48</f>
        <v>86</v>
      </c>
      <c r="K48" s="28">
        <f t="shared" si="0"/>
        <v>1157</v>
      </c>
      <c r="L48" s="29">
        <f>SUM('県内10市'!D48:J48)</f>
        <v>5796</v>
      </c>
      <c r="M48" s="70"/>
      <c r="N48" s="69"/>
      <c r="O48" s="76">
        <f t="shared" si="4"/>
        <v>6953</v>
      </c>
    </row>
    <row r="49" spans="1:15" ht="21" customHeight="1" thickBot="1">
      <c r="A49" s="139" t="s">
        <v>24</v>
      </c>
      <c r="B49" s="140"/>
      <c r="C49" s="141"/>
      <c r="D49" s="26">
        <f>'東津軽郡'!O49</f>
        <v>8694</v>
      </c>
      <c r="E49" s="27">
        <f>'西津軽郡'!O49</f>
        <v>7001</v>
      </c>
      <c r="F49" s="28">
        <f>'中津軽郡'!O49</f>
        <v>652</v>
      </c>
      <c r="G49" s="28">
        <f>'南津軽郡'!O49</f>
        <v>12021</v>
      </c>
      <c r="H49" s="28">
        <f>'北津軽郡'!O49</f>
        <v>14088</v>
      </c>
      <c r="I49" s="28">
        <f>'上北郡'!D49+'上北郡'!E49</f>
        <v>7507</v>
      </c>
      <c r="J49" s="28">
        <f>'下北郡'!O49</f>
        <v>6912</v>
      </c>
      <c r="K49" s="28">
        <f t="shared" si="0"/>
        <v>56875</v>
      </c>
      <c r="L49" s="29">
        <f>SUM('県内10市'!D49:J49)</f>
        <v>258121</v>
      </c>
      <c r="M49" s="16"/>
      <c r="N49" s="68"/>
      <c r="O49" s="76">
        <f t="shared" si="4"/>
        <v>314996</v>
      </c>
    </row>
    <row r="50" spans="1:15" ht="21" customHeight="1">
      <c r="A50" s="152" t="s">
        <v>101</v>
      </c>
      <c r="B50" s="127" t="s">
        <v>25</v>
      </c>
      <c r="C50" s="7" t="s">
        <v>26</v>
      </c>
      <c r="D50" s="26">
        <f>'東津軽郡'!O50</f>
        <v>5024</v>
      </c>
      <c r="E50" s="27">
        <f>'西津軽郡'!O50</f>
        <v>4365</v>
      </c>
      <c r="F50" s="28">
        <f>'中津軽郡'!O50</f>
        <v>362</v>
      </c>
      <c r="G50" s="28">
        <f>'南津軽郡'!O50</f>
        <v>8929</v>
      </c>
      <c r="H50" s="28">
        <f>'北津軽郡'!O50</f>
        <v>10618</v>
      </c>
      <c r="I50" s="28">
        <f>'上北郡'!D50+'上北郡'!E50</f>
        <v>3737</v>
      </c>
      <c r="J50" s="28">
        <f>'下北郡'!O50</f>
        <v>3083</v>
      </c>
      <c r="K50" s="28">
        <f t="shared" si="0"/>
        <v>36118</v>
      </c>
      <c r="L50" s="29">
        <f>SUM('県内10市'!D50:J50)</f>
        <v>164000</v>
      </c>
      <c r="M50" s="19"/>
      <c r="N50" s="67"/>
      <c r="O50" s="79">
        <f t="shared" si="4"/>
        <v>200118</v>
      </c>
    </row>
    <row r="51" spans="1:15" ht="21" customHeight="1">
      <c r="A51" s="99"/>
      <c r="B51" s="129"/>
      <c r="C51" s="10" t="s">
        <v>27</v>
      </c>
      <c r="D51" s="31">
        <f>'東津軽郡'!O51</f>
        <v>3038</v>
      </c>
      <c r="E51" s="11">
        <f>'西津軽郡'!O51</f>
        <v>3308</v>
      </c>
      <c r="F51" s="12">
        <f>'中津軽郡'!O51</f>
        <v>304</v>
      </c>
      <c r="G51" s="12">
        <f>'南津軽郡'!O51</f>
        <v>4663</v>
      </c>
      <c r="H51" s="12">
        <f>'北津軽郡'!O51</f>
        <v>7164</v>
      </c>
      <c r="I51" s="12">
        <f>'上北郡'!D51+'上北郡'!E51</f>
        <v>1841</v>
      </c>
      <c r="J51" s="12">
        <f>'下北郡'!O51</f>
        <v>2394</v>
      </c>
      <c r="K51" s="12">
        <f t="shared" si="0"/>
        <v>22712</v>
      </c>
      <c r="L51" s="12">
        <f>SUM('県内10市'!D51:J51)</f>
        <v>62157</v>
      </c>
      <c r="M51" s="12"/>
      <c r="N51" s="63"/>
      <c r="O51" s="74">
        <f t="shared" si="4"/>
        <v>84869</v>
      </c>
    </row>
    <row r="52" spans="1:15" ht="21" customHeight="1">
      <c r="A52" s="99"/>
      <c r="B52" s="129"/>
      <c r="C52" s="10" t="s">
        <v>18</v>
      </c>
      <c r="D52" s="31">
        <f>'東津軽郡'!O52</f>
        <v>8062</v>
      </c>
      <c r="E52" s="11">
        <f>'西津軽郡'!O52</f>
        <v>7673</v>
      </c>
      <c r="F52" s="12">
        <f>'中津軽郡'!O52</f>
        <v>666</v>
      </c>
      <c r="G52" s="12">
        <f>'南津軽郡'!O52</f>
        <v>13592</v>
      </c>
      <c r="H52" s="12">
        <f>'北津軽郡'!O52</f>
        <v>17782</v>
      </c>
      <c r="I52" s="12">
        <f>'上北郡'!D52+'上北郡'!E52</f>
        <v>5578</v>
      </c>
      <c r="J52" s="12">
        <f>'下北郡'!O52</f>
        <v>5477</v>
      </c>
      <c r="K52" s="12">
        <f t="shared" si="0"/>
        <v>58830</v>
      </c>
      <c r="L52" s="12">
        <f>SUM('県内10市'!D52:J52)</f>
        <v>226157</v>
      </c>
      <c r="M52" s="12"/>
      <c r="N52" s="63"/>
      <c r="O52" s="74">
        <f t="shared" si="4"/>
        <v>284987</v>
      </c>
    </row>
    <row r="53" spans="1:15" ht="21" customHeight="1">
      <c r="A53" s="99"/>
      <c r="B53" s="135" t="s">
        <v>100</v>
      </c>
      <c r="C53" s="136"/>
      <c r="D53" s="31">
        <f>'東津軽郡'!O53</f>
        <v>52</v>
      </c>
      <c r="E53" s="11">
        <f>'西津軽郡'!O53</f>
        <v>63</v>
      </c>
      <c r="F53" s="12">
        <f>'中津軽郡'!O53</f>
        <v>6</v>
      </c>
      <c r="G53" s="12">
        <f>'南津軽郡'!O53</f>
        <v>55</v>
      </c>
      <c r="H53" s="12">
        <f>'北津軽郡'!O53</f>
        <v>85</v>
      </c>
      <c r="I53" s="12">
        <f>'上北郡'!D53+'上北郡'!E53</f>
        <v>28</v>
      </c>
      <c r="J53" s="12">
        <f>'下北郡'!O53</f>
        <v>23</v>
      </c>
      <c r="K53" s="12">
        <f t="shared" si="0"/>
        <v>312</v>
      </c>
      <c r="L53" s="12">
        <f>SUM('県内10市'!D53:J53)</f>
        <v>1196</v>
      </c>
      <c r="M53" s="12"/>
      <c r="N53" s="63"/>
      <c r="O53" s="74">
        <f t="shared" si="4"/>
        <v>1508</v>
      </c>
    </row>
    <row r="54" spans="1:15" ht="21" customHeight="1" thickBot="1">
      <c r="A54" s="100"/>
      <c r="B54" s="150" t="s">
        <v>99</v>
      </c>
      <c r="C54" s="151"/>
      <c r="D54" s="71">
        <f>'東津軽郡'!O54</f>
        <v>271</v>
      </c>
      <c r="E54" s="86">
        <f>'西津軽郡'!O54</f>
        <v>194</v>
      </c>
      <c r="F54" s="34">
        <f>'中津軽郡'!O54</f>
        <v>29</v>
      </c>
      <c r="G54" s="34">
        <f>'南津軽郡'!O54</f>
        <v>317</v>
      </c>
      <c r="H54" s="34">
        <f>'北津軽郡'!O54</f>
        <v>434</v>
      </c>
      <c r="I54" s="34">
        <f>'上北郡'!D54+'上北郡'!E54</f>
        <v>201</v>
      </c>
      <c r="J54" s="34">
        <f>'下北郡'!O54</f>
        <v>133</v>
      </c>
      <c r="K54" s="34">
        <f t="shared" si="0"/>
        <v>1579</v>
      </c>
      <c r="L54" s="72">
        <f>SUM('県内10市'!D54:J54)</f>
        <v>7637</v>
      </c>
      <c r="M54" s="21"/>
      <c r="N54" s="64"/>
      <c r="O54" s="80">
        <f t="shared" si="4"/>
        <v>9216</v>
      </c>
    </row>
    <row r="55" spans="1:15" ht="21" customHeight="1" thickBot="1">
      <c r="A55" s="144" t="s">
        <v>28</v>
      </c>
      <c r="B55" s="145"/>
      <c r="C55" s="146"/>
      <c r="D55" s="26">
        <f>'東津軽郡'!O55</f>
        <v>8385</v>
      </c>
      <c r="E55" s="27">
        <f>'西津軽郡'!O55</f>
        <v>7930</v>
      </c>
      <c r="F55" s="28">
        <f>'中津軽郡'!O55</f>
        <v>701</v>
      </c>
      <c r="G55" s="28">
        <f>'南津軽郡'!O55</f>
        <v>13964</v>
      </c>
      <c r="H55" s="28">
        <f>'北津軽郡'!O55</f>
        <v>18301</v>
      </c>
      <c r="I55" s="28">
        <f>'上北郡'!D55+'上北郡'!E55</f>
        <v>5807</v>
      </c>
      <c r="J55" s="28">
        <f>'下北郡'!O55</f>
        <v>5633</v>
      </c>
      <c r="K55" s="28">
        <f t="shared" si="0"/>
        <v>60721</v>
      </c>
      <c r="L55" s="29">
        <f>SUM('県内10市'!D55:J55)</f>
        <v>234990</v>
      </c>
      <c r="M55" s="16"/>
      <c r="N55" s="68"/>
      <c r="O55" s="76">
        <f t="shared" si="4"/>
        <v>295711</v>
      </c>
    </row>
    <row r="56" spans="1:15" ht="23.25" customHeight="1" thickBot="1">
      <c r="A56" s="147" t="s">
        <v>98</v>
      </c>
      <c r="B56" s="148"/>
      <c r="C56" s="149"/>
      <c r="D56" s="81">
        <f>'東津軽郡'!O56</f>
        <v>17079</v>
      </c>
      <c r="E56" s="77">
        <f>'西津軽郡'!O56</f>
        <v>14931</v>
      </c>
      <c r="F56" s="78">
        <f>'中津軽郡'!O56</f>
        <v>1353</v>
      </c>
      <c r="G56" s="78">
        <f>'南津軽郡'!O56</f>
        <v>25985</v>
      </c>
      <c r="H56" s="78">
        <f>'北津軽郡'!O56</f>
        <v>32389</v>
      </c>
      <c r="I56" s="78">
        <f>'上北郡'!D56+'上北郡'!E56</f>
        <v>13314</v>
      </c>
      <c r="J56" s="78">
        <f>'下北郡'!O56</f>
        <v>12545</v>
      </c>
      <c r="K56" s="78">
        <f t="shared" si="0"/>
        <v>117596</v>
      </c>
      <c r="L56" s="82">
        <f>SUM('県内10市'!D56:J56)</f>
        <v>493111</v>
      </c>
      <c r="M56" s="78"/>
      <c r="N56" s="85"/>
      <c r="O56" s="76">
        <f t="shared" si="4"/>
        <v>610707</v>
      </c>
    </row>
    <row r="59" spans="1:15" ht="13.5">
      <c r="A59" s="133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</row>
    <row r="60" spans="1:15" ht="13.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</row>
  </sheetData>
  <sheetProtection/>
  <mergeCells count="41">
    <mergeCell ref="B20:B22"/>
    <mergeCell ref="A11:A22"/>
    <mergeCell ref="B29:B31"/>
    <mergeCell ref="B38:B40"/>
    <mergeCell ref="A7:C7"/>
    <mergeCell ref="A41:B43"/>
    <mergeCell ref="B23:B25"/>
    <mergeCell ref="A23:A31"/>
    <mergeCell ref="B26:B28"/>
    <mergeCell ref="A50:A54"/>
    <mergeCell ref="A32:A40"/>
    <mergeCell ref="B53:C53"/>
    <mergeCell ref="A44:B46"/>
    <mergeCell ref="B35:B37"/>
    <mergeCell ref="A47:C47"/>
    <mergeCell ref="D7:D10"/>
    <mergeCell ref="B8:B10"/>
    <mergeCell ref="B17:B19"/>
    <mergeCell ref="C8:C10"/>
    <mergeCell ref="A8:A10"/>
    <mergeCell ref="F7:F10"/>
    <mergeCell ref="A56:C56"/>
    <mergeCell ref="M7:M10"/>
    <mergeCell ref="B50:B52"/>
    <mergeCell ref="N7:N10"/>
    <mergeCell ref="H7:H10"/>
    <mergeCell ref="G7:G10"/>
    <mergeCell ref="E7:E10"/>
    <mergeCell ref="B11:B13"/>
    <mergeCell ref="B32:B34"/>
    <mergeCell ref="I7:I10"/>
    <mergeCell ref="O7:O10"/>
    <mergeCell ref="K7:K10"/>
    <mergeCell ref="L7:L10"/>
    <mergeCell ref="J7:J10"/>
    <mergeCell ref="B14:B16"/>
    <mergeCell ref="A59:O60"/>
    <mergeCell ref="A48:C48"/>
    <mergeCell ref="A55:C55"/>
    <mergeCell ref="A49:C49"/>
    <mergeCell ref="B54:C54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59" sqref="A59:O60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7" ht="15" customHeight="1">
      <c r="A4" s="22"/>
      <c r="B4" s="22"/>
      <c r="C4" s="22"/>
      <c r="D4" s="22"/>
      <c r="E4" s="22"/>
      <c r="F4" s="23"/>
      <c r="G4" s="1" t="s">
        <v>11</v>
      </c>
    </row>
    <row r="5" spans="1:15" ht="15" customHeight="1">
      <c r="A5" s="6"/>
      <c r="B5" s="6"/>
      <c r="C5" s="6"/>
      <c r="D5" s="6"/>
      <c r="E5" s="6"/>
      <c r="O5" s="24"/>
    </row>
    <row r="6" ht="15" customHeight="1" thickBot="1">
      <c r="O6" s="25"/>
    </row>
    <row r="7" spans="1:15" ht="48" customHeight="1">
      <c r="A7" s="105" t="s">
        <v>77</v>
      </c>
      <c r="B7" s="106"/>
      <c r="C7" s="107"/>
      <c r="D7" s="173" t="s">
        <v>122</v>
      </c>
      <c r="E7" s="118" t="s">
        <v>121</v>
      </c>
      <c r="F7" s="118" t="s">
        <v>120</v>
      </c>
      <c r="G7" s="118" t="s">
        <v>119</v>
      </c>
      <c r="H7" s="176" t="s">
        <v>118</v>
      </c>
      <c r="I7" s="118"/>
      <c r="J7" s="118"/>
      <c r="K7" s="118"/>
      <c r="L7" s="118"/>
      <c r="M7" s="118"/>
      <c r="N7" s="118"/>
      <c r="O7" s="162" t="s">
        <v>117</v>
      </c>
    </row>
    <row r="8" spans="1:15" ht="13.5">
      <c r="A8" s="99" t="s">
        <v>12</v>
      </c>
      <c r="B8" s="98" t="s">
        <v>13</v>
      </c>
      <c r="C8" s="121" t="s">
        <v>14</v>
      </c>
      <c r="D8" s="174"/>
      <c r="E8" s="153"/>
      <c r="F8" s="153"/>
      <c r="G8" s="153"/>
      <c r="H8" s="177"/>
      <c r="I8" s="153"/>
      <c r="J8" s="155"/>
      <c r="K8" s="155"/>
      <c r="L8" s="153"/>
      <c r="M8" s="153"/>
      <c r="N8" s="153"/>
      <c r="O8" s="163"/>
    </row>
    <row r="9" spans="1:15" ht="13.5">
      <c r="A9" s="99"/>
      <c r="B9" s="98"/>
      <c r="C9" s="121"/>
      <c r="D9" s="174"/>
      <c r="E9" s="153"/>
      <c r="F9" s="153"/>
      <c r="G9" s="153"/>
      <c r="H9" s="177"/>
      <c r="I9" s="153"/>
      <c r="J9" s="155"/>
      <c r="K9" s="155"/>
      <c r="L9" s="153"/>
      <c r="M9" s="153"/>
      <c r="N9" s="153"/>
      <c r="O9" s="163"/>
    </row>
    <row r="10" spans="1:15" ht="18.75" customHeight="1" thickBot="1">
      <c r="A10" s="100"/>
      <c r="B10" s="101"/>
      <c r="C10" s="122"/>
      <c r="D10" s="175"/>
      <c r="E10" s="154"/>
      <c r="F10" s="154"/>
      <c r="G10" s="154"/>
      <c r="H10" s="178"/>
      <c r="I10" s="154"/>
      <c r="J10" s="156"/>
      <c r="K10" s="156"/>
      <c r="L10" s="154"/>
      <c r="M10" s="154"/>
      <c r="N10" s="154"/>
      <c r="O10" s="164"/>
    </row>
    <row r="11" spans="1:15" ht="21" customHeight="1">
      <c r="A11" s="108" t="s">
        <v>63</v>
      </c>
      <c r="B11" s="97" t="s">
        <v>15</v>
      </c>
      <c r="C11" s="7" t="s">
        <v>16</v>
      </c>
      <c r="D11" s="27">
        <f>SUM('上北郡'!F11:J11)</f>
        <v>2533</v>
      </c>
      <c r="E11" s="28">
        <f>'三戸郡'!O11</f>
        <v>1553</v>
      </c>
      <c r="F11" s="28">
        <f aca="true" t="shared" si="0" ref="F11:F56">SUM(D11:E11)</f>
        <v>4086</v>
      </c>
      <c r="G11" s="21">
        <f>SUM('県内10市'!K11:M11)</f>
        <v>6127</v>
      </c>
      <c r="H11" s="88">
        <f aca="true" t="shared" si="1" ref="H11:H56">SUM(F11:G11)</f>
        <v>10213</v>
      </c>
      <c r="I11" s="91"/>
      <c r="J11" s="91"/>
      <c r="K11" s="91"/>
      <c r="L11" s="91"/>
      <c r="M11" s="91"/>
      <c r="N11" s="91"/>
      <c r="O11" s="73">
        <f>'青森管轄'!O11+'八戸管轄'!H11</f>
        <v>24576</v>
      </c>
    </row>
    <row r="12" spans="1:15" ht="21" customHeight="1">
      <c r="A12" s="109"/>
      <c r="B12" s="98"/>
      <c r="C12" s="10" t="s">
        <v>17</v>
      </c>
      <c r="D12" s="31">
        <f>SUM('上北郡'!F12:J12)</f>
        <v>556</v>
      </c>
      <c r="E12" s="12">
        <f>'三戸郡'!O12</f>
        <v>569</v>
      </c>
      <c r="F12" s="12">
        <f t="shared" si="0"/>
        <v>1125</v>
      </c>
      <c r="G12" s="12">
        <f>SUM('県内10市'!K12:M12)</f>
        <v>2564</v>
      </c>
      <c r="H12" s="87">
        <f t="shared" si="1"/>
        <v>3689</v>
      </c>
      <c r="I12" s="33"/>
      <c r="J12" s="33"/>
      <c r="K12" s="33"/>
      <c r="L12" s="33"/>
      <c r="M12" s="33"/>
      <c r="N12" s="33"/>
      <c r="O12" s="74">
        <f>'青森管轄'!O12+'八戸管轄'!H12</f>
        <v>8367</v>
      </c>
    </row>
    <row r="13" spans="1:15" ht="21" customHeight="1">
      <c r="A13" s="109"/>
      <c r="B13" s="98"/>
      <c r="C13" s="10" t="s">
        <v>18</v>
      </c>
      <c r="D13" s="31">
        <f>SUM('上北郡'!F13:J13)</f>
        <v>3089</v>
      </c>
      <c r="E13" s="12">
        <f>'三戸郡'!O13</f>
        <v>2122</v>
      </c>
      <c r="F13" s="12">
        <f t="shared" si="0"/>
        <v>5211</v>
      </c>
      <c r="G13" s="12">
        <f>SUM('県内10市'!K13:M13)</f>
        <v>8691</v>
      </c>
      <c r="H13" s="87">
        <f t="shared" si="1"/>
        <v>13902</v>
      </c>
      <c r="I13" s="33"/>
      <c r="J13" s="33"/>
      <c r="K13" s="33"/>
      <c r="L13" s="33"/>
      <c r="M13" s="33"/>
      <c r="N13" s="33"/>
      <c r="O13" s="74">
        <f>'青森管轄'!O13+'八戸管轄'!H13</f>
        <v>32943</v>
      </c>
    </row>
    <row r="14" spans="1:15" ht="21" customHeight="1">
      <c r="A14" s="109"/>
      <c r="B14" s="98" t="s">
        <v>19</v>
      </c>
      <c r="C14" s="10" t="s">
        <v>16</v>
      </c>
      <c r="D14" s="31">
        <f>SUM('上北郡'!F14:J14)</f>
        <v>4007</v>
      </c>
      <c r="E14" s="12">
        <f>'三戸郡'!O14</f>
        <v>2701</v>
      </c>
      <c r="F14" s="12">
        <f t="shared" si="0"/>
        <v>6708</v>
      </c>
      <c r="G14" s="12">
        <f>SUM('県内10市'!K14:M14)</f>
        <v>12427</v>
      </c>
      <c r="H14" s="87">
        <f t="shared" si="1"/>
        <v>19135</v>
      </c>
      <c r="I14" s="33"/>
      <c r="J14" s="33"/>
      <c r="K14" s="33"/>
      <c r="L14" s="33"/>
      <c r="M14" s="33"/>
      <c r="N14" s="33"/>
      <c r="O14" s="74">
        <f>'青森管轄'!O14+'八戸管轄'!H14</f>
        <v>47739</v>
      </c>
    </row>
    <row r="15" spans="1:15" ht="21" customHeight="1">
      <c r="A15" s="109"/>
      <c r="B15" s="98"/>
      <c r="C15" s="10" t="s">
        <v>17</v>
      </c>
      <c r="D15" s="31">
        <f>SUM('上北郡'!F15:J15)</f>
        <v>51</v>
      </c>
      <c r="E15" s="12">
        <f>'三戸郡'!O15</f>
        <v>47</v>
      </c>
      <c r="F15" s="12">
        <f t="shared" si="0"/>
        <v>98</v>
      </c>
      <c r="G15" s="12">
        <f>SUM('県内10市'!K15:M15)</f>
        <v>153</v>
      </c>
      <c r="H15" s="87">
        <f t="shared" si="1"/>
        <v>251</v>
      </c>
      <c r="I15" s="33"/>
      <c r="J15" s="33"/>
      <c r="K15" s="33"/>
      <c r="L15" s="33"/>
      <c r="M15" s="33"/>
      <c r="N15" s="33"/>
      <c r="O15" s="74">
        <f>'青森管轄'!O15+'八戸管轄'!H15</f>
        <v>676</v>
      </c>
    </row>
    <row r="16" spans="1:15" ht="21" customHeight="1">
      <c r="A16" s="109"/>
      <c r="B16" s="98"/>
      <c r="C16" s="10" t="s">
        <v>18</v>
      </c>
      <c r="D16" s="31">
        <f>SUM('上北郡'!F16:J16)</f>
        <v>4058</v>
      </c>
      <c r="E16" s="12">
        <f>'三戸郡'!O16</f>
        <v>2748</v>
      </c>
      <c r="F16" s="12">
        <f t="shared" si="0"/>
        <v>6806</v>
      </c>
      <c r="G16" s="12">
        <f>SUM('県内10市'!K16:M16)</f>
        <v>12580</v>
      </c>
      <c r="H16" s="87">
        <f t="shared" si="1"/>
        <v>19386</v>
      </c>
      <c r="I16" s="33"/>
      <c r="J16" s="33"/>
      <c r="K16" s="33"/>
      <c r="L16" s="33"/>
      <c r="M16" s="33"/>
      <c r="N16" s="33"/>
      <c r="O16" s="74">
        <f>'青森管轄'!O16+'八戸管轄'!H16</f>
        <v>48415</v>
      </c>
    </row>
    <row r="17" spans="1:15" ht="21" customHeight="1">
      <c r="A17" s="109"/>
      <c r="B17" s="98" t="s">
        <v>20</v>
      </c>
      <c r="C17" s="10" t="s">
        <v>16</v>
      </c>
      <c r="D17" s="31">
        <f>SUM('上北郡'!F17:J17)</f>
        <v>21</v>
      </c>
      <c r="E17" s="12">
        <f>'三戸郡'!O17</f>
        <v>8</v>
      </c>
      <c r="F17" s="12">
        <f t="shared" si="0"/>
        <v>29</v>
      </c>
      <c r="G17" s="12">
        <f>SUM('県内10市'!K17:M17)</f>
        <v>39</v>
      </c>
      <c r="H17" s="87">
        <f t="shared" si="1"/>
        <v>68</v>
      </c>
      <c r="I17" s="33"/>
      <c r="J17" s="33"/>
      <c r="K17" s="33"/>
      <c r="L17" s="33"/>
      <c r="M17" s="33"/>
      <c r="N17" s="33"/>
      <c r="O17" s="74">
        <f>'青森管轄'!O17+'八戸管轄'!H17</f>
        <v>185</v>
      </c>
    </row>
    <row r="18" spans="1:15" ht="21" customHeight="1">
      <c r="A18" s="109"/>
      <c r="B18" s="98"/>
      <c r="C18" s="10" t="s">
        <v>17</v>
      </c>
      <c r="D18" s="31">
        <f>SUM('上北郡'!F18:J18)</f>
        <v>37</v>
      </c>
      <c r="E18" s="12">
        <f>'三戸郡'!O18</f>
        <v>35</v>
      </c>
      <c r="F18" s="12">
        <f t="shared" si="0"/>
        <v>72</v>
      </c>
      <c r="G18" s="12">
        <f>SUM('県内10市'!K18:M18)</f>
        <v>407</v>
      </c>
      <c r="H18" s="87">
        <f t="shared" si="1"/>
        <v>479</v>
      </c>
      <c r="I18" s="33"/>
      <c r="J18" s="33"/>
      <c r="K18" s="33"/>
      <c r="L18" s="33"/>
      <c r="M18" s="33"/>
      <c r="N18" s="33"/>
      <c r="O18" s="74">
        <f>'青森管轄'!O18+'八戸管轄'!H18</f>
        <v>733</v>
      </c>
    </row>
    <row r="19" spans="1:15" ht="21" customHeight="1">
      <c r="A19" s="109"/>
      <c r="B19" s="98"/>
      <c r="C19" s="10" t="s">
        <v>18</v>
      </c>
      <c r="D19" s="31">
        <f>SUM('上北郡'!F19:J19)</f>
        <v>58</v>
      </c>
      <c r="E19" s="12">
        <f>'三戸郡'!O19</f>
        <v>43</v>
      </c>
      <c r="F19" s="12">
        <f t="shared" si="0"/>
        <v>101</v>
      </c>
      <c r="G19" s="12">
        <f>SUM('県内10市'!K19:M19)</f>
        <v>446</v>
      </c>
      <c r="H19" s="87">
        <f t="shared" si="1"/>
        <v>547</v>
      </c>
      <c r="I19" s="33"/>
      <c r="J19" s="33"/>
      <c r="K19" s="33"/>
      <c r="L19" s="33"/>
      <c r="M19" s="33"/>
      <c r="N19" s="33"/>
      <c r="O19" s="74">
        <f>'青森管轄'!O19+'八戸管轄'!H19</f>
        <v>918</v>
      </c>
    </row>
    <row r="20" spans="1:15" ht="21" customHeight="1">
      <c r="A20" s="109"/>
      <c r="B20" s="98" t="s">
        <v>116</v>
      </c>
      <c r="C20" s="10" t="s">
        <v>16</v>
      </c>
      <c r="D20" s="31">
        <f>SUM('上北郡'!F20:J20)</f>
        <v>6561</v>
      </c>
      <c r="E20" s="12">
        <f>'三戸郡'!O20</f>
        <v>4262</v>
      </c>
      <c r="F20" s="12">
        <f t="shared" si="0"/>
        <v>10823</v>
      </c>
      <c r="G20" s="12">
        <f>SUM('県内10市'!K20:M20)</f>
        <v>18593</v>
      </c>
      <c r="H20" s="87">
        <f t="shared" si="1"/>
        <v>29416</v>
      </c>
      <c r="I20" s="11"/>
      <c r="J20" s="11"/>
      <c r="K20" s="11"/>
      <c r="L20" s="11"/>
      <c r="M20" s="11"/>
      <c r="N20" s="11"/>
      <c r="O20" s="74">
        <f>'青森管轄'!O20+'八戸管轄'!H20</f>
        <v>72500</v>
      </c>
    </row>
    <row r="21" spans="1:15" ht="21" customHeight="1">
      <c r="A21" s="109"/>
      <c r="B21" s="98"/>
      <c r="C21" s="10" t="s">
        <v>17</v>
      </c>
      <c r="D21" s="31">
        <f>SUM('上北郡'!F21:J21)</f>
        <v>644</v>
      </c>
      <c r="E21" s="12">
        <f>'三戸郡'!O21</f>
        <v>651</v>
      </c>
      <c r="F21" s="12">
        <f t="shared" si="0"/>
        <v>1295</v>
      </c>
      <c r="G21" s="21">
        <f>SUM('県内10市'!K21:M21)</f>
        <v>3124</v>
      </c>
      <c r="H21" s="87">
        <f t="shared" si="1"/>
        <v>4419</v>
      </c>
      <c r="I21" s="11"/>
      <c r="J21" s="11"/>
      <c r="K21" s="11"/>
      <c r="L21" s="11"/>
      <c r="M21" s="11"/>
      <c r="N21" s="11"/>
      <c r="O21" s="74">
        <f>'青森管轄'!O21+'八戸管轄'!H21</f>
        <v>9776</v>
      </c>
    </row>
    <row r="22" spans="1:15" ht="21" customHeight="1" thickBot="1">
      <c r="A22" s="110"/>
      <c r="B22" s="101"/>
      <c r="C22" s="13" t="s">
        <v>18</v>
      </c>
      <c r="D22" s="86">
        <f>SUM('上北郡'!F22:J22)</f>
        <v>7205</v>
      </c>
      <c r="E22" s="34">
        <f>'三戸郡'!O22</f>
        <v>4913</v>
      </c>
      <c r="F22" s="70">
        <f t="shared" si="0"/>
        <v>12118</v>
      </c>
      <c r="G22" s="44">
        <f>SUM('県内10市'!K22:M22)</f>
        <v>21717</v>
      </c>
      <c r="H22" s="84">
        <f t="shared" si="1"/>
        <v>33835</v>
      </c>
      <c r="I22" s="18"/>
      <c r="J22" s="18"/>
      <c r="K22" s="18"/>
      <c r="L22" s="18"/>
      <c r="M22" s="18"/>
      <c r="N22" s="18"/>
      <c r="O22" s="75">
        <f>'青森管轄'!O22+'八戸管轄'!H22</f>
        <v>82276</v>
      </c>
    </row>
    <row r="23" spans="1:15" ht="21" customHeight="1">
      <c r="A23" s="108" t="s">
        <v>115</v>
      </c>
      <c r="B23" s="97" t="s">
        <v>15</v>
      </c>
      <c r="C23" s="7" t="s">
        <v>16</v>
      </c>
      <c r="D23" s="27">
        <f>SUM('上北郡'!F23:J23)</f>
        <v>57</v>
      </c>
      <c r="E23" s="28">
        <f>'三戸郡'!O23</f>
        <v>24</v>
      </c>
      <c r="F23" s="34">
        <f t="shared" si="0"/>
        <v>81</v>
      </c>
      <c r="G23" s="34">
        <f>SUM('県内10市'!K23:M23)</f>
        <v>90</v>
      </c>
      <c r="H23" s="92">
        <f t="shared" si="1"/>
        <v>171</v>
      </c>
      <c r="I23" s="91"/>
      <c r="J23" s="91"/>
      <c r="K23" s="91"/>
      <c r="L23" s="91"/>
      <c r="M23" s="91"/>
      <c r="N23" s="91"/>
      <c r="O23" s="73">
        <f>'青森管轄'!O23+'八戸管轄'!H23</f>
        <v>431</v>
      </c>
    </row>
    <row r="24" spans="1:15" ht="21" customHeight="1">
      <c r="A24" s="109"/>
      <c r="B24" s="98"/>
      <c r="C24" s="10" t="s">
        <v>17</v>
      </c>
      <c r="D24" s="31">
        <f>SUM('上北郡'!F24:J24)</f>
        <v>134</v>
      </c>
      <c r="E24" s="12">
        <f>'三戸郡'!O24</f>
        <v>62</v>
      </c>
      <c r="F24" s="12">
        <f t="shared" si="0"/>
        <v>196</v>
      </c>
      <c r="G24" s="12">
        <f>SUM('県内10市'!K24:M24)</f>
        <v>364</v>
      </c>
      <c r="H24" s="87">
        <f t="shared" si="1"/>
        <v>560</v>
      </c>
      <c r="I24" s="33"/>
      <c r="J24" s="33"/>
      <c r="K24" s="33"/>
      <c r="L24" s="33"/>
      <c r="M24" s="33"/>
      <c r="N24" s="33"/>
      <c r="O24" s="74">
        <f>'青森管轄'!O24+'八戸管轄'!H24</f>
        <v>1301</v>
      </c>
    </row>
    <row r="25" spans="1:15" ht="21" customHeight="1">
      <c r="A25" s="109"/>
      <c r="B25" s="98"/>
      <c r="C25" s="10" t="s">
        <v>18</v>
      </c>
      <c r="D25" s="31">
        <f>SUM('上北郡'!F25:J25)</f>
        <v>191</v>
      </c>
      <c r="E25" s="12">
        <f>'三戸郡'!O25</f>
        <v>86</v>
      </c>
      <c r="F25" s="12">
        <f t="shared" si="0"/>
        <v>277</v>
      </c>
      <c r="G25" s="12">
        <f>SUM('県内10市'!K25:M25)</f>
        <v>454</v>
      </c>
      <c r="H25" s="87">
        <f t="shared" si="1"/>
        <v>731</v>
      </c>
      <c r="I25" s="33"/>
      <c r="J25" s="33"/>
      <c r="K25" s="33"/>
      <c r="L25" s="33"/>
      <c r="M25" s="33"/>
      <c r="N25" s="33"/>
      <c r="O25" s="74">
        <f>'青森管轄'!O25+'八戸管轄'!H25</f>
        <v>1732</v>
      </c>
    </row>
    <row r="26" spans="1:15" ht="21" customHeight="1">
      <c r="A26" s="109"/>
      <c r="B26" s="98" t="s">
        <v>19</v>
      </c>
      <c r="C26" s="10" t="s">
        <v>16</v>
      </c>
      <c r="D26" s="31">
        <f>SUM('上北郡'!F26:J26)</f>
        <v>146</v>
      </c>
      <c r="E26" s="12">
        <f>'三戸郡'!O26</f>
        <v>90</v>
      </c>
      <c r="F26" s="12">
        <f t="shared" si="0"/>
        <v>236</v>
      </c>
      <c r="G26" s="12">
        <f>SUM('県内10市'!K26:M26)</f>
        <v>466</v>
      </c>
      <c r="H26" s="87">
        <f t="shared" si="1"/>
        <v>702</v>
      </c>
      <c r="I26" s="33"/>
      <c r="J26" s="33"/>
      <c r="K26" s="33"/>
      <c r="L26" s="33"/>
      <c r="M26" s="33"/>
      <c r="N26" s="33"/>
      <c r="O26" s="74">
        <f>'青森管轄'!O26+'八戸管轄'!H26</f>
        <v>1759</v>
      </c>
    </row>
    <row r="27" spans="1:15" ht="21" customHeight="1">
      <c r="A27" s="109"/>
      <c r="B27" s="98"/>
      <c r="C27" s="10" t="s">
        <v>17</v>
      </c>
      <c r="D27" s="31">
        <f>SUM('上北郡'!F27:J27)</f>
        <v>38</v>
      </c>
      <c r="E27" s="12">
        <f>'三戸郡'!O27</f>
        <v>27</v>
      </c>
      <c r="F27" s="12">
        <f t="shared" si="0"/>
        <v>65</v>
      </c>
      <c r="G27" s="12">
        <f>SUM('県内10市'!K27:M27)</f>
        <v>38</v>
      </c>
      <c r="H27" s="87">
        <f t="shared" si="1"/>
        <v>103</v>
      </c>
      <c r="I27" s="33"/>
      <c r="J27" s="33"/>
      <c r="K27" s="33"/>
      <c r="L27" s="33"/>
      <c r="M27" s="33"/>
      <c r="N27" s="33"/>
      <c r="O27" s="74">
        <f>'青森管轄'!O27+'八戸管轄'!H27</f>
        <v>339</v>
      </c>
    </row>
    <row r="28" spans="1:15" ht="21" customHeight="1">
      <c r="A28" s="109"/>
      <c r="B28" s="98"/>
      <c r="C28" s="10" t="s">
        <v>18</v>
      </c>
      <c r="D28" s="31">
        <f>SUM('上北郡'!F28:J28)</f>
        <v>184</v>
      </c>
      <c r="E28" s="12">
        <f>'三戸郡'!O28</f>
        <v>117</v>
      </c>
      <c r="F28" s="12">
        <f t="shared" si="0"/>
        <v>301</v>
      </c>
      <c r="G28" s="12">
        <f>SUM('県内10市'!K28:M28)</f>
        <v>504</v>
      </c>
      <c r="H28" s="87">
        <f t="shared" si="1"/>
        <v>805</v>
      </c>
      <c r="I28" s="33"/>
      <c r="J28" s="33"/>
      <c r="K28" s="33"/>
      <c r="L28" s="33"/>
      <c r="M28" s="33"/>
      <c r="N28" s="33"/>
      <c r="O28" s="74">
        <f>'青森管轄'!O28+'八戸管轄'!H28</f>
        <v>2098</v>
      </c>
    </row>
    <row r="29" spans="1:15" ht="21" customHeight="1">
      <c r="A29" s="109"/>
      <c r="B29" s="98" t="s">
        <v>8</v>
      </c>
      <c r="C29" s="10" t="s">
        <v>16</v>
      </c>
      <c r="D29" s="31">
        <f>SUM('上北郡'!F29:J29)</f>
        <v>203</v>
      </c>
      <c r="E29" s="12">
        <f>'三戸郡'!O29</f>
        <v>114</v>
      </c>
      <c r="F29" s="12">
        <f t="shared" si="0"/>
        <v>317</v>
      </c>
      <c r="G29" s="12">
        <f>SUM('県内10市'!K29:M29)</f>
        <v>556</v>
      </c>
      <c r="H29" s="87">
        <f t="shared" si="1"/>
        <v>873</v>
      </c>
      <c r="I29" s="11"/>
      <c r="J29" s="11"/>
      <c r="K29" s="11"/>
      <c r="L29" s="11"/>
      <c r="M29" s="11"/>
      <c r="N29" s="11"/>
      <c r="O29" s="74">
        <f>'青森管轄'!O29+'八戸管轄'!H29</f>
        <v>2190</v>
      </c>
    </row>
    <row r="30" spans="1:15" ht="21" customHeight="1">
      <c r="A30" s="109"/>
      <c r="B30" s="98"/>
      <c r="C30" s="10" t="s">
        <v>17</v>
      </c>
      <c r="D30" s="31">
        <f>SUM('上北郡'!F30:J30)</f>
        <v>172</v>
      </c>
      <c r="E30" s="12">
        <f>'三戸郡'!O30</f>
        <v>89</v>
      </c>
      <c r="F30" s="12">
        <f t="shared" si="0"/>
        <v>261</v>
      </c>
      <c r="G30" s="12">
        <f>SUM('県内10市'!K30:M30)</f>
        <v>402</v>
      </c>
      <c r="H30" s="87">
        <f t="shared" si="1"/>
        <v>663</v>
      </c>
      <c r="I30" s="11"/>
      <c r="J30" s="11"/>
      <c r="K30" s="11"/>
      <c r="L30" s="11"/>
      <c r="M30" s="11"/>
      <c r="N30" s="11"/>
      <c r="O30" s="74">
        <f>'青森管轄'!O30+'八戸管轄'!H30</f>
        <v>1640</v>
      </c>
    </row>
    <row r="31" spans="1:15" ht="21" customHeight="1" thickBot="1">
      <c r="A31" s="110"/>
      <c r="B31" s="101"/>
      <c r="C31" s="13" t="s">
        <v>18</v>
      </c>
      <c r="D31" s="86">
        <f>SUM('上北郡'!F31:J31)</f>
        <v>375</v>
      </c>
      <c r="E31" s="34">
        <f>'三戸郡'!O31</f>
        <v>203</v>
      </c>
      <c r="F31" s="70">
        <f t="shared" si="0"/>
        <v>578</v>
      </c>
      <c r="G31" s="70">
        <f>SUM('県内10市'!K31:M31)</f>
        <v>958</v>
      </c>
      <c r="H31" s="84">
        <f t="shared" si="1"/>
        <v>1536</v>
      </c>
      <c r="I31" s="18"/>
      <c r="J31" s="18"/>
      <c r="K31" s="18"/>
      <c r="L31" s="18"/>
      <c r="M31" s="18"/>
      <c r="N31" s="18"/>
      <c r="O31" s="75">
        <f>'青森管轄'!O31+'八戸管轄'!H31</f>
        <v>3830</v>
      </c>
    </row>
    <row r="32" spans="1:15" ht="21" customHeight="1">
      <c r="A32" s="108" t="s">
        <v>85</v>
      </c>
      <c r="B32" s="97" t="s">
        <v>15</v>
      </c>
      <c r="C32" s="7" t="s">
        <v>16</v>
      </c>
      <c r="D32" s="27">
        <f>SUM('上北郡'!F32:J32)</f>
        <v>11660</v>
      </c>
      <c r="E32" s="28">
        <f>'三戸郡'!O32</f>
        <v>8624</v>
      </c>
      <c r="F32" s="34">
        <f t="shared" si="0"/>
        <v>20284</v>
      </c>
      <c r="G32" s="34">
        <f>SUM('県内10市'!K32:M32)</f>
        <v>47442</v>
      </c>
      <c r="H32" s="92">
        <f t="shared" si="1"/>
        <v>67726</v>
      </c>
      <c r="I32" s="91"/>
      <c r="J32" s="91"/>
      <c r="K32" s="91"/>
      <c r="L32" s="91"/>
      <c r="M32" s="91"/>
      <c r="N32" s="91"/>
      <c r="O32" s="73">
        <f>'青森管轄'!O32+'八戸管轄'!H32</f>
        <v>163959</v>
      </c>
    </row>
    <row r="33" spans="1:15" ht="21" customHeight="1">
      <c r="A33" s="109"/>
      <c r="B33" s="98"/>
      <c r="C33" s="10" t="s">
        <v>17</v>
      </c>
      <c r="D33" s="31">
        <f>SUM('上北郡'!F33:J33)</f>
        <v>43</v>
      </c>
      <c r="E33" s="12">
        <f>'三戸郡'!O33</f>
        <v>18</v>
      </c>
      <c r="F33" s="12">
        <f t="shared" si="0"/>
        <v>61</v>
      </c>
      <c r="G33" s="12">
        <f>SUM('県内10市'!K33:M33)</f>
        <v>80</v>
      </c>
      <c r="H33" s="87">
        <f t="shared" si="1"/>
        <v>141</v>
      </c>
      <c r="I33" s="33"/>
      <c r="J33" s="33"/>
      <c r="K33" s="33"/>
      <c r="L33" s="33"/>
      <c r="M33" s="33"/>
      <c r="N33" s="33"/>
      <c r="O33" s="74">
        <f>'青森管轄'!O33+'八戸管轄'!H33</f>
        <v>571</v>
      </c>
    </row>
    <row r="34" spans="1:15" ht="21" customHeight="1">
      <c r="A34" s="109"/>
      <c r="B34" s="98"/>
      <c r="C34" s="10" t="s">
        <v>18</v>
      </c>
      <c r="D34" s="31">
        <f>SUM('上北郡'!F34:J34)</f>
        <v>11703</v>
      </c>
      <c r="E34" s="12">
        <f>'三戸郡'!O34</f>
        <v>8642</v>
      </c>
      <c r="F34" s="12">
        <f t="shared" si="0"/>
        <v>20345</v>
      </c>
      <c r="G34" s="12">
        <f>SUM('県内10市'!K34:M34)</f>
        <v>47522</v>
      </c>
      <c r="H34" s="87">
        <f t="shared" si="1"/>
        <v>67867</v>
      </c>
      <c r="I34" s="33"/>
      <c r="J34" s="33"/>
      <c r="K34" s="33"/>
      <c r="L34" s="33"/>
      <c r="M34" s="33"/>
      <c r="N34" s="33"/>
      <c r="O34" s="74">
        <f>'青森管轄'!O34+'八戸管轄'!H34</f>
        <v>164530</v>
      </c>
    </row>
    <row r="35" spans="1:15" ht="21" customHeight="1">
      <c r="A35" s="109"/>
      <c r="B35" s="98" t="s">
        <v>19</v>
      </c>
      <c r="C35" s="10" t="s">
        <v>16</v>
      </c>
      <c r="D35" s="31">
        <f>SUM('上北郡'!F35:J35)</f>
        <v>16901</v>
      </c>
      <c r="E35" s="12">
        <f>'三戸郡'!O35</f>
        <v>13214</v>
      </c>
      <c r="F35" s="12">
        <f t="shared" si="0"/>
        <v>30115</v>
      </c>
      <c r="G35" s="12">
        <f>SUM('県内10市'!K35:M35)</f>
        <v>71764</v>
      </c>
      <c r="H35" s="87">
        <f t="shared" si="1"/>
        <v>101879</v>
      </c>
      <c r="I35" s="33"/>
      <c r="J35" s="33"/>
      <c r="K35" s="33"/>
      <c r="L35" s="33"/>
      <c r="M35" s="33"/>
      <c r="N35" s="33"/>
      <c r="O35" s="74">
        <f>'青森管轄'!O35+'八戸管轄'!H35</f>
        <v>242686</v>
      </c>
    </row>
    <row r="36" spans="1:15" ht="21" customHeight="1">
      <c r="A36" s="109"/>
      <c r="B36" s="98"/>
      <c r="C36" s="10" t="s">
        <v>17</v>
      </c>
      <c r="D36" s="31">
        <f>SUM('上北郡'!F36:J36)</f>
        <v>89</v>
      </c>
      <c r="E36" s="12">
        <f>'三戸郡'!O36</f>
        <v>57</v>
      </c>
      <c r="F36" s="12">
        <f t="shared" si="0"/>
        <v>146</v>
      </c>
      <c r="G36" s="12">
        <f>SUM('県内10市'!K36:M36)</f>
        <v>565</v>
      </c>
      <c r="H36" s="87">
        <f t="shared" si="1"/>
        <v>711</v>
      </c>
      <c r="I36" s="33"/>
      <c r="J36" s="33"/>
      <c r="K36" s="33"/>
      <c r="L36" s="33"/>
      <c r="M36" s="33"/>
      <c r="N36" s="33"/>
      <c r="O36" s="74">
        <f>'青森管轄'!O36+'八戸管轄'!H36</f>
        <v>2168</v>
      </c>
    </row>
    <row r="37" spans="1:15" ht="21" customHeight="1">
      <c r="A37" s="109"/>
      <c r="B37" s="98"/>
      <c r="C37" s="10" t="s">
        <v>18</v>
      </c>
      <c r="D37" s="31">
        <f>SUM('上北郡'!F37:J37)</f>
        <v>16990</v>
      </c>
      <c r="E37" s="12">
        <f>'三戸郡'!O37</f>
        <v>13271</v>
      </c>
      <c r="F37" s="12">
        <f t="shared" si="0"/>
        <v>30261</v>
      </c>
      <c r="G37" s="12">
        <f>SUM('県内10市'!K37:M37)</f>
        <v>72329</v>
      </c>
      <c r="H37" s="87">
        <f t="shared" si="1"/>
        <v>102590</v>
      </c>
      <c r="I37" s="33"/>
      <c r="J37" s="33"/>
      <c r="K37" s="33"/>
      <c r="L37" s="33"/>
      <c r="M37" s="33"/>
      <c r="N37" s="33"/>
      <c r="O37" s="74">
        <f>'青森管轄'!O37+'八戸管轄'!H37</f>
        <v>244854</v>
      </c>
    </row>
    <row r="38" spans="1:15" ht="21" customHeight="1">
      <c r="A38" s="109"/>
      <c r="B38" s="98" t="s">
        <v>84</v>
      </c>
      <c r="C38" s="10" t="s">
        <v>16</v>
      </c>
      <c r="D38" s="31">
        <f>SUM('上北郡'!F38:J38)</f>
        <v>28561</v>
      </c>
      <c r="E38" s="12">
        <f>'三戸郡'!O38</f>
        <v>21838</v>
      </c>
      <c r="F38" s="12">
        <f t="shared" si="0"/>
        <v>50399</v>
      </c>
      <c r="G38" s="12">
        <f>SUM('県内10市'!K38:M38)</f>
        <v>119206</v>
      </c>
      <c r="H38" s="87">
        <f t="shared" si="1"/>
        <v>169605</v>
      </c>
      <c r="I38" s="11"/>
      <c r="J38" s="11"/>
      <c r="K38" s="11"/>
      <c r="L38" s="11"/>
      <c r="M38" s="11"/>
      <c r="N38" s="11"/>
      <c r="O38" s="74">
        <f>'青森管轄'!O38+'八戸管轄'!H38</f>
        <v>406645</v>
      </c>
    </row>
    <row r="39" spans="1:15" ht="21" customHeight="1">
      <c r="A39" s="109"/>
      <c r="B39" s="98"/>
      <c r="C39" s="10" t="s">
        <v>17</v>
      </c>
      <c r="D39" s="31">
        <f>SUM('上北郡'!F39:J39)</f>
        <v>132</v>
      </c>
      <c r="E39" s="12">
        <f>'三戸郡'!O39</f>
        <v>75</v>
      </c>
      <c r="F39" s="12">
        <f t="shared" si="0"/>
        <v>207</v>
      </c>
      <c r="G39" s="12">
        <f>SUM('県内10市'!K39:M39)</f>
        <v>645</v>
      </c>
      <c r="H39" s="87">
        <f t="shared" si="1"/>
        <v>852</v>
      </c>
      <c r="I39" s="11"/>
      <c r="J39" s="11"/>
      <c r="K39" s="11"/>
      <c r="L39" s="11"/>
      <c r="M39" s="11"/>
      <c r="N39" s="11"/>
      <c r="O39" s="74">
        <f>'青森管轄'!O39+'八戸管轄'!H39</f>
        <v>2739</v>
      </c>
    </row>
    <row r="40" spans="1:15" ht="21" customHeight="1" thickBot="1">
      <c r="A40" s="110"/>
      <c r="B40" s="101"/>
      <c r="C40" s="13" t="s">
        <v>18</v>
      </c>
      <c r="D40" s="86">
        <f>SUM('上北郡'!F40:J40)</f>
        <v>28693</v>
      </c>
      <c r="E40" s="34">
        <f>'三戸郡'!O40</f>
        <v>21913</v>
      </c>
      <c r="F40" s="70">
        <f t="shared" si="0"/>
        <v>50606</v>
      </c>
      <c r="G40" s="70">
        <f>SUM('県内10市'!K40:M40)</f>
        <v>119851</v>
      </c>
      <c r="H40" s="84">
        <f t="shared" si="1"/>
        <v>170457</v>
      </c>
      <c r="I40" s="18"/>
      <c r="J40" s="18"/>
      <c r="K40" s="18"/>
      <c r="L40" s="18"/>
      <c r="M40" s="18"/>
      <c r="N40" s="18"/>
      <c r="O40" s="75">
        <f>'青森管轄'!O40+'八戸管轄'!H40</f>
        <v>409384</v>
      </c>
    </row>
    <row r="41" spans="1:15" ht="21" customHeight="1">
      <c r="A41" s="126" t="s">
        <v>21</v>
      </c>
      <c r="B41" s="127"/>
      <c r="C41" s="7" t="s">
        <v>16</v>
      </c>
      <c r="D41" s="27">
        <f>SUM('上北郡'!F41:J41)</f>
        <v>1013</v>
      </c>
      <c r="E41" s="28">
        <f>'三戸郡'!O41</f>
        <v>739</v>
      </c>
      <c r="F41" s="34">
        <f t="shared" si="0"/>
        <v>1752</v>
      </c>
      <c r="G41" s="34">
        <f>SUM('県内10市'!K41:M41)</f>
        <v>3962</v>
      </c>
      <c r="H41" s="92">
        <f t="shared" si="1"/>
        <v>5714</v>
      </c>
      <c r="I41" s="91"/>
      <c r="J41" s="91"/>
      <c r="K41" s="91"/>
      <c r="L41" s="91"/>
      <c r="M41" s="91"/>
      <c r="N41" s="91"/>
      <c r="O41" s="73">
        <f>'青森管轄'!O41+'八戸管轄'!H41</f>
        <v>14879</v>
      </c>
    </row>
    <row r="42" spans="1:15" ht="21" customHeight="1">
      <c r="A42" s="128"/>
      <c r="B42" s="129"/>
      <c r="C42" s="10" t="s">
        <v>17</v>
      </c>
      <c r="D42" s="31">
        <f>SUM('上北郡'!F42:J42)</f>
        <v>279</v>
      </c>
      <c r="E42" s="12">
        <f>'三戸郡'!O42</f>
        <v>235</v>
      </c>
      <c r="F42" s="12">
        <f t="shared" si="0"/>
        <v>514</v>
      </c>
      <c r="G42" s="12">
        <f>SUM('県内10市'!K42:M42)</f>
        <v>1545</v>
      </c>
      <c r="H42" s="87">
        <f t="shared" si="1"/>
        <v>2059</v>
      </c>
      <c r="I42" s="33"/>
      <c r="J42" s="33"/>
      <c r="K42" s="33"/>
      <c r="L42" s="33"/>
      <c r="M42" s="33"/>
      <c r="N42" s="33"/>
      <c r="O42" s="74">
        <f>'青森管轄'!O42+'八戸管轄'!H42</f>
        <v>5030</v>
      </c>
    </row>
    <row r="43" spans="1:15" ht="21" customHeight="1" thickBot="1">
      <c r="A43" s="130"/>
      <c r="B43" s="131"/>
      <c r="C43" s="13" t="s">
        <v>18</v>
      </c>
      <c r="D43" s="86">
        <f>SUM('上北郡'!F43:J43)</f>
        <v>1292</v>
      </c>
      <c r="E43" s="34">
        <f>'三戸郡'!O43</f>
        <v>974</v>
      </c>
      <c r="F43" s="70">
        <f t="shared" si="0"/>
        <v>2266</v>
      </c>
      <c r="G43" s="70">
        <f>SUM('県内10市'!K43:M43)</f>
        <v>5507</v>
      </c>
      <c r="H43" s="84">
        <f t="shared" si="1"/>
        <v>7773</v>
      </c>
      <c r="I43" s="93"/>
      <c r="J43" s="93"/>
      <c r="K43" s="93"/>
      <c r="L43" s="93"/>
      <c r="M43" s="93"/>
      <c r="N43" s="93"/>
      <c r="O43" s="75">
        <f>'青森管轄'!O43+'八戸管轄'!H43</f>
        <v>19909</v>
      </c>
    </row>
    <row r="44" spans="1:15" ht="21" customHeight="1">
      <c r="A44" s="126" t="s">
        <v>22</v>
      </c>
      <c r="B44" s="127"/>
      <c r="C44" s="7" t="s">
        <v>16</v>
      </c>
      <c r="D44" s="27">
        <f>SUM('上北郡'!F44:J44)</f>
        <v>754</v>
      </c>
      <c r="E44" s="28">
        <f>'三戸郡'!O44</f>
        <v>351</v>
      </c>
      <c r="F44" s="34">
        <f t="shared" si="0"/>
        <v>1105</v>
      </c>
      <c r="G44" s="34">
        <f>SUM('県内10市'!K44:M44)</f>
        <v>1733</v>
      </c>
      <c r="H44" s="92">
        <f t="shared" si="1"/>
        <v>2838</v>
      </c>
      <c r="I44" s="91"/>
      <c r="J44" s="91"/>
      <c r="K44" s="91"/>
      <c r="L44" s="91"/>
      <c r="M44" s="91"/>
      <c r="N44" s="91"/>
      <c r="O44" s="73">
        <f>'青森管轄'!O44+'八戸管轄'!H44</f>
        <v>9070</v>
      </c>
    </row>
    <row r="45" spans="1:15" ht="21" customHeight="1">
      <c r="A45" s="128"/>
      <c r="B45" s="129"/>
      <c r="C45" s="10" t="s">
        <v>17</v>
      </c>
      <c r="D45" s="31">
        <f>SUM('上北郡'!F45:J45)</f>
        <v>3</v>
      </c>
      <c r="E45" s="12">
        <f>'三戸郡'!O45</f>
        <v>0</v>
      </c>
      <c r="F45" s="12">
        <f t="shared" si="0"/>
        <v>3</v>
      </c>
      <c r="G45" s="12">
        <f>SUM('県内10市'!K45:M45)</f>
        <v>10</v>
      </c>
      <c r="H45" s="87">
        <f t="shared" si="1"/>
        <v>13</v>
      </c>
      <c r="I45" s="33"/>
      <c r="J45" s="33"/>
      <c r="K45" s="33"/>
      <c r="L45" s="33"/>
      <c r="M45" s="33"/>
      <c r="N45" s="33"/>
      <c r="O45" s="74">
        <f>'青森管轄'!O45+'八戸管轄'!H45</f>
        <v>26</v>
      </c>
    </row>
    <row r="46" spans="1:15" ht="21" customHeight="1" thickBot="1">
      <c r="A46" s="130"/>
      <c r="B46" s="131"/>
      <c r="C46" s="13" t="s">
        <v>18</v>
      </c>
      <c r="D46" s="86">
        <f>SUM('上北郡'!F46:J46)</f>
        <v>757</v>
      </c>
      <c r="E46" s="34">
        <f>'三戸郡'!O46</f>
        <v>351</v>
      </c>
      <c r="F46" s="34">
        <f t="shared" si="0"/>
        <v>1108</v>
      </c>
      <c r="G46" s="34">
        <f>SUM('県内10市'!K46:M46)</f>
        <v>1743</v>
      </c>
      <c r="H46" s="92">
        <f t="shared" si="1"/>
        <v>2851</v>
      </c>
      <c r="I46" s="93"/>
      <c r="J46" s="93"/>
      <c r="K46" s="93"/>
      <c r="L46" s="93"/>
      <c r="M46" s="93"/>
      <c r="N46" s="93"/>
      <c r="O46" s="75">
        <f>'青森管轄'!O46+'八戸管轄'!H46</f>
        <v>9096</v>
      </c>
    </row>
    <row r="47" spans="1:15" ht="21" customHeight="1" thickBot="1">
      <c r="A47" s="139" t="s">
        <v>23</v>
      </c>
      <c r="B47" s="140"/>
      <c r="C47" s="141"/>
      <c r="D47" s="27">
        <f>SUM('上北郡'!F47:J47)</f>
        <v>38322</v>
      </c>
      <c r="E47" s="28">
        <f>'三戸郡'!O47</f>
        <v>28354</v>
      </c>
      <c r="F47" s="16">
        <f t="shared" si="0"/>
        <v>66676</v>
      </c>
      <c r="G47" s="16">
        <f>SUM('県内10市'!K47:M47)</f>
        <v>149776</v>
      </c>
      <c r="H47" s="78">
        <f t="shared" si="1"/>
        <v>216452</v>
      </c>
      <c r="I47" s="38"/>
      <c r="J47" s="38"/>
      <c r="K47" s="38"/>
      <c r="L47" s="38"/>
      <c r="M47" s="38"/>
      <c r="N47" s="38"/>
      <c r="O47" s="73">
        <f>'青森管轄'!O47+'八戸管轄'!H47</f>
        <v>524495</v>
      </c>
    </row>
    <row r="48" spans="1:15" ht="21" customHeight="1" thickBot="1">
      <c r="A48" s="139" t="s">
        <v>83</v>
      </c>
      <c r="B48" s="140"/>
      <c r="C48" s="141"/>
      <c r="D48" s="27">
        <f>SUM('上北郡'!F48:J48)</f>
        <v>823</v>
      </c>
      <c r="E48" s="28">
        <f>'三戸郡'!O48</f>
        <v>674</v>
      </c>
      <c r="F48" s="16">
        <f t="shared" si="0"/>
        <v>1497</v>
      </c>
      <c r="G48" s="16">
        <f>SUM('県内10市'!K48:M48)</f>
        <v>3371</v>
      </c>
      <c r="H48" s="78">
        <f t="shared" si="1"/>
        <v>4868</v>
      </c>
      <c r="I48" s="38"/>
      <c r="J48" s="38"/>
      <c r="K48" s="38"/>
      <c r="L48" s="38"/>
      <c r="M48" s="38"/>
      <c r="N48" s="38"/>
      <c r="O48" s="73">
        <f>'青森管轄'!O48+'八戸管轄'!H48</f>
        <v>11821</v>
      </c>
    </row>
    <row r="49" spans="1:15" ht="21" customHeight="1" thickBot="1">
      <c r="A49" s="139" t="s">
        <v>24</v>
      </c>
      <c r="B49" s="140"/>
      <c r="C49" s="141"/>
      <c r="D49" s="27">
        <f>SUM('上北郡'!F49:J49)</f>
        <v>39145</v>
      </c>
      <c r="E49" s="28">
        <f>'三戸郡'!O49</f>
        <v>29028</v>
      </c>
      <c r="F49" s="16">
        <f t="shared" si="0"/>
        <v>68173</v>
      </c>
      <c r="G49" s="16">
        <f>SUM('県内10市'!K49:M49)</f>
        <v>153147</v>
      </c>
      <c r="H49" s="78">
        <f t="shared" si="1"/>
        <v>221320</v>
      </c>
      <c r="I49" s="38"/>
      <c r="J49" s="38"/>
      <c r="K49" s="38"/>
      <c r="L49" s="38"/>
      <c r="M49" s="38"/>
      <c r="N49" s="38"/>
      <c r="O49" s="73">
        <f>'青森管轄'!O49+'八戸管轄'!H49</f>
        <v>536316</v>
      </c>
    </row>
    <row r="50" spans="1:15" ht="21" customHeight="1">
      <c r="A50" s="152" t="s">
        <v>82</v>
      </c>
      <c r="B50" s="127" t="s">
        <v>25</v>
      </c>
      <c r="C50" s="7" t="s">
        <v>26</v>
      </c>
      <c r="D50" s="27">
        <f>SUM('上北郡'!F50:J50)</f>
        <v>19036</v>
      </c>
      <c r="E50" s="28">
        <f>'三戸郡'!O50</f>
        <v>17556</v>
      </c>
      <c r="F50" s="34">
        <f t="shared" si="0"/>
        <v>36592</v>
      </c>
      <c r="G50" s="34">
        <f>SUM('県内10市'!K50:M50)</f>
        <v>77556</v>
      </c>
      <c r="H50" s="92">
        <f t="shared" si="1"/>
        <v>114148</v>
      </c>
      <c r="I50" s="91"/>
      <c r="J50" s="91"/>
      <c r="K50" s="91"/>
      <c r="L50" s="91"/>
      <c r="M50" s="91"/>
      <c r="N50" s="91"/>
      <c r="O50" s="73">
        <f>'青森管轄'!O50+'八戸管轄'!H50</f>
        <v>314266</v>
      </c>
    </row>
    <row r="51" spans="1:15" ht="21" customHeight="1">
      <c r="A51" s="99"/>
      <c r="B51" s="129"/>
      <c r="C51" s="10" t="s">
        <v>27</v>
      </c>
      <c r="D51" s="31">
        <f>SUM('上北郡'!F51:J51)</f>
        <v>11042</v>
      </c>
      <c r="E51" s="12">
        <f>'三戸郡'!O51</f>
        <v>12594</v>
      </c>
      <c r="F51" s="12">
        <f t="shared" si="0"/>
        <v>23636</v>
      </c>
      <c r="G51" s="12">
        <f>SUM('県内10市'!K51:M51)</f>
        <v>26991</v>
      </c>
      <c r="H51" s="87">
        <f t="shared" si="1"/>
        <v>50627</v>
      </c>
      <c r="I51" s="33"/>
      <c r="J51" s="33"/>
      <c r="K51" s="33"/>
      <c r="L51" s="33"/>
      <c r="M51" s="33"/>
      <c r="N51" s="33"/>
      <c r="O51" s="74">
        <f>'青森管轄'!O51+'八戸管轄'!H51</f>
        <v>135496</v>
      </c>
    </row>
    <row r="52" spans="1:15" ht="21" customHeight="1">
      <c r="A52" s="99"/>
      <c r="B52" s="129"/>
      <c r="C52" s="10" t="s">
        <v>18</v>
      </c>
      <c r="D52" s="31">
        <f>SUM('上北郡'!F52:J52)</f>
        <v>30078</v>
      </c>
      <c r="E52" s="12">
        <f>'三戸郡'!O52</f>
        <v>30150</v>
      </c>
      <c r="F52" s="12">
        <f t="shared" si="0"/>
        <v>60228</v>
      </c>
      <c r="G52" s="12">
        <f>SUM('県内10市'!K52:M52)</f>
        <v>104547</v>
      </c>
      <c r="H52" s="87">
        <f t="shared" si="1"/>
        <v>164775</v>
      </c>
      <c r="I52" s="33"/>
      <c r="J52" s="33"/>
      <c r="K52" s="33"/>
      <c r="L52" s="33"/>
      <c r="M52" s="33"/>
      <c r="N52" s="33"/>
      <c r="O52" s="74">
        <f>'青森管轄'!O52+'八戸管轄'!H52</f>
        <v>449762</v>
      </c>
    </row>
    <row r="53" spans="1:15" ht="21" customHeight="1">
      <c r="A53" s="99"/>
      <c r="B53" s="135" t="s">
        <v>81</v>
      </c>
      <c r="C53" s="136"/>
      <c r="D53" s="31">
        <f>SUM('上北郡'!F53:J53)</f>
        <v>150</v>
      </c>
      <c r="E53" s="12">
        <f>'三戸郡'!O53</f>
        <v>126</v>
      </c>
      <c r="F53" s="12">
        <f t="shared" si="0"/>
        <v>276</v>
      </c>
      <c r="G53" s="12">
        <f>SUM('県内10市'!K53:M53)</f>
        <v>517</v>
      </c>
      <c r="H53" s="87">
        <f t="shared" si="1"/>
        <v>793</v>
      </c>
      <c r="I53" s="33"/>
      <c r="J53" s="33"/>
      <c r="K53" s="33"/>
      <c r="L53" s="33"/>
      <c r="M53" s="33"/>
      <c r="N53" s="33"/>
      <c r="O53" s="74">
        <f>'青森管轄'!O53+'八戸管轄'!H53</f>
        <v>2301</v>
      </c>
    </row>
    <row r="54" spans="1:15" ht="21" customHeight="1" thickBot="1">
      <c r="A54" s="100"/>
      <c r="B54" s="150" t="s">
        <v>80</v>
      </c>
      <c r="C54" s="151"/>
      <c r="D54" s="86">
        <f>SUM('上北郡'!F54:J54)</f>
        <v>929</v>
      </c>
      <c r="E54" s="34">
        <f>'三戸郡'!O54</f>
        <v>848</v>
      </c>
      <c r="F54" s="34">
        <f t="shared" si="0"/>
        <v>1777</v>
      </c>
      <c r="G54" s="34">
        <f>SUM('県内10市'!K54:M54)</f>
        <v>3793</v>
      </c>
      <c r="H54" s="92">
        <f t="shared" si="1"/>
        <v>5570</v>
      </c>
      <c r="I54" s="93"/>
      <c r="J54" s="93"/>
      <c r="K54" s="93"/>
      <c r="L54" s="93"/>
      <c r="M54" s="93"/>
      <c r="N54" s="93"/>
      <c r="O54" s="75">
        <f>'青森管轄'!O54+'八戸管轄'!H54</f>
        <v>14786</v>
      </c>
    </row>
    <row r="55" spans="1:15" ht="21" customHeight="1" thickBot="1">
      <c r="A55" s="144" t="s">
        <v>28</v>
      </c>
      <c r="B55" s="145"/>
      <c r="C55" s="146"/>
      <c r="D55" s="27">
        <f>SUM('上北郡'!F55:J55)</f>
        <v>31157</v>
      </c>
      <c r="E55" s="28">
        <f>'三戸郡'!O55</f>
        <v>31124</v>
      </c>
      <c r="F55" s="16">
        <f t="shared" si="0"/>
        <v>62281</v>
      </c>
      <c r="G55" s="16">
        <f>SUM('県内10市'!K55:M55)</f>
        <v>108857</v>
      </c>
      <c r="H55" s="78">
        <f t="shared" si="1"/>
        <v>171138</v>
      </c>
      <c r="I55" s="38"/>
      <c r="J55" s="38"/>
      <c r="K55" s="38"/>
      <c r="L55" s="38"/>
      <c r="M55" s="38"/>
      <c r="N55" s="38"/>
      <c r="O55" s="73">
        <f>'青森管轄'!O55+'八戸管轄'!H55</f>
        <v>466849</v>
      </c>
    </row>
    <row r="56" spans="1:15" ht="23.25" customHeight="1" thickBot="1">
      <c r="A56" s="147" t="s">
        <v>79</v>
      </c>
      <c r="B56" s="148"/>
      <c r="C56" s="149"/>
      <c r="D56" s="77">
        <f>SUM('上北郡'!F56:J56)</f>
        <v>70302</v>
      </c>
      <c r="E56" s="78">
        <f>'三戸郡'!O56</f>
        <v>60152</v>
      </c>
      <c r="F56" s="78">
        <f t="shared" si="0"/>
        <v>130454</v>
      </c>
      <c r="G56" s="78">
        <f>SUM('県内10市'!K56:M56)</f>
        <v>262004</v>
      </c>
      <c r="H56" s="78">
        <f t="shared" si="1"/>
        <v>392458</v>
      </c>
      <c r="I56" s="83"/>
      <c r="J56" s="83"/>
      <c r="K56" s="83"/>
      <c r="L56" s="83"/>
      <c r="M56" s="83"/>
      <c r="N56" s="83"/>
      <c r="O56" s="76">
        <f>'青森管轄'!O56+'八戸管轄'!H56</f>
        <v>1003165</v>
      </c>
    </row>
    <row r="59" spans="1:15" ht="13.5">
      <c r="A59" s="133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</row>
    <row r="60" spans="1:15" ht="13.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</row>
  </sheetData>
  <sheetProtection/>
  <mergeCells count="41">
    <mergeCell ref="L7:L10"/>
    <mergeCell ref="G7:G10"/>
    <mergeCell ref="A7:C7"/>
    <mergeCell ref="E7:E10"/>
    <mergeCell ref="F7:F10"/>
    <mergeCell ref="O7:O10"/>
    <mergeCell ref="K7:K10"/>
    <mergeCell ref="N7:N10"/>
    <mergeCell ref="M7:M10"/>
    <mergeCell ref="H7:H10"/>
    <mergeCell ref="I7:I10"/>
    <mergeCell ref="J7:J10"/>
    <mergeCell ref="D7:D10"/>
    <mergeCell ref="C8:C10"/>
    <mergeCell ref="B26:B28"/>
    <mergeCell ref="B14:B16"/>
    <mergeCell ref="A59:O60"/>
    <mergeCell ref="B17:B19"/>
    <mergeCell ref="A49:C49"/>
    <mergeCell ref="B53:C53"/>
    <mergeCell ref="B54:C54"/>
    <mergeCell ref="B50:B52"/>
    <mergeCell ref="A32:A40"/>
    <mergeCell ref="A44:B46"/>
    <mergeCell ref="B35:B37"/>
    <mergeCell ref="B29:B31"/>
    <mergeCell ref="A8:A10"/>
    <mergeCell ref="B11:B13"/>
    <mergeCell ref="B20:B22"/>
    <mergeCell ref="A11:A22"/>
    <mergeCell ref="B8:B10"/>
    <mergeCell ref="A23:A31"/>
    <mergeCell ref="A47:C47"/>
    <mergeCell ref="A50:A54"/>
    <mergeCell ref="A48:C48"/>
    <mergeCell ref="A55:C55"/>
    <mergeCell ref="A56:C56"/>
    <mergeCell ref="B23:B25"/>
    <mergeCell ref="A41:B43"/>
    <mergeCell ref="B38:B40"/>
    <mergeCell ref="B32:B34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59" sqref="A59:O60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7" ht="15" customHeight="1">
      <c r="A4" s="22"/>
      <c r="B4" s="22"/>
      <c r="C4" s="22"/>
      <c r="D4" s="22"/>
      <c r="E4" s="22"/>
      <c r="F4" s="23"/>
      <c r="G4" s="1" t="s">
        <v>11</v>
      </c>
    </row>
    <row r="5" spans="1:15" ht="15" customHeight="1">
      <c r="A5" s="6"/>
      <c r="B5" s="49" t="s">
        <v>131</v>
      </c>
      <c r="C5" s="50"/>
      <c r="D5" s="51"/>
      <c r="E5" s="52"/>
      <c r="M5" s="53"/>
      <c r="N5" s="53"/>
      <c r="O5" s="24"/>
    </row>
    <row r="6" spans="13:15" ht="15" customHeight="1" thickBot="1">
      <c r="M6" s="25"/>
      <c r="N6" s="25"/>
      <c r="O6" s="25"/>
    </row>
    <row r="7" spans="1:15" ht="48" customHeight="1">
      <c r="A7" s="105" t="s">
        <v>4</v>
      </c>
      <c r="B7" s="106"/>
      <c r="C7" s="107"/>
      <c r="D7" s="157" t="s">
        <v>130</v>
      </c>
      <c r="E7" s="160" t="s">
        <v>0</v>
      </c>
      <c r="F7" s="118" t="s">
        <v>30</v>
      </c>
      <c r="G7" s="118" t="s">
        <v>129</v>
      </c>
      <c r="H7" s="118"/>
      <c r="I7" s="118"/>
      <c r="J7" s="118"/>
      <c r="K7" s="118"/>
      <c r="L7" s="118"/>
      <c r="M7" s="118"/>
      <c r="N7" s="165"/>
      <c r="O7" s="162" t="s">
        <v>7</v>
      </c>
    </row>
    <row r="8" spans="1:15" ht="13.5">
      <c r="A8" s="99" t="s">
        <v>12</v>
      </c>
      <c r="B8" s="98" t="s">
        <v>13</v>
      </c>
      <c r="C8" s="121" t="s">
        <v>14</v>
      </c>
      <c r="D8" s="158"/>
      <c r="E8" s="161"/>
      <c r="F8" s="153"/>
      <c r="G8" s="153"/>
      <c r="H8" s="153"/>
      <c r="I8" s="155"/>
      <c r="J8" s="155"/>
      <c r="K8" s="153"/>
      <c r="L8" s="153"/>
      <c r="M8" s="153"/>
      <c r="N8" s="166"/>
      <c r="O8" s="163"/>
    </row>
    <row r="9" spans="1:15" ht="13.5">
      <c r="A9" s="99"/>
      <c r="B9" s="98"/>
      <c r="C9" s="121"/>
      <c r="D9" s="158"/>
      <c r="E9" s="161"/>
      <c r="F9" s="153"/>
      <c r="G9" s="153"/>
      <c r="H9" s="153"/>
      <c r="I9" s="155"/>
      <c r="J9" s="155"/>
      <c r="K9" s="153"/>
      <c r="L9" s="153"/>
      <c r="M9" s="153"/>
      <c r="N9" s="166"/>
      <c r="O9" s="163"/>
    </row>
    <row r="10" spans="1:15" ht="18.75" customHeight="1" thickBot="1">
      <c r="A10" s="100"/>
      <c r="B10" s="101"/>
      <c r="C10" s="122"/>
      <c r="D10" s="159"/>
      <c r="E10" s="179"/>
      <c r="F10" s="154"/>
      <c r="G10" s="154"/>
      <c r="H10" s="154"/>
      <c r="I10" s="156"/>
      <c r="J10" s="156"/>
      <c r="K10" s="154"/>
      <c r="L10" s="154"/>
      <c r="M10" s="154"/>
      <c r="N10" s="167"/>
      <c r="O10" s="164"/>
    </row>
    <row r="11" spans="1:15" ht="21" customHeight="1">
      <c r="A11" s="108" t="s">
        <v>6</v>
      </c>
      <c r="B11" s="97" t="s">
        <v>15</v>
      </c>
      <c r="C11" s="7" t="s">
        <v>16</v>
      </c>
      <c r="D11" s="8">
        <v>236</v>
      </c>
      <c r="E11" s="9">
        <v>143</v>
      </c>
      <c r="F11" s="9">
        <v>60</v>
      </c>
      <c r="G11" s="9">
        <v>62</v>
      </c>
      <c r="H11" s="9"/>
      <c r="I11" s="9"/>
      <c r="J11" s="9"/>
      <c r="K11" s="9"/>
      <c r="L11" s="9"/>
      <c r="M11" s="9"/>
      <c r="N11" s="37"/>
      <c r="O11" s="73">
        <f aca="true" t="shared" si="0" ref="O11:O56">SUM(D11:N11)</f>
        <v>501</v>
      </c>
    </row>
    <row r="12" spans="1:15" ht="21" customHeight="1">
      <c r="A12" s="109"/>
      <c r="B12" s="98"/>
      <c r="C12" s="10" t="s">
        <v>17</v>
      </c>
      <c r="D12" s="11">
        <v>8</v>
      </c>
      <c r="E12" s="12">
        <v>24</v>
      </c>
      <c r="F12" s="12">
        <v>7</v>
      </c>
      <c r="G12" s="12">
        <v>11</v>
      </c>
      <c r="H12" s="12"/>
      <c r="I12" s="12"/>
      <c r="J12" s="12"/>
      <c r="K12" s="12"/>
      <c r="L12" s="12"/>
      <c r="M12" s="12"/>
      <c r="N12" s="32"/>
      <c r="O12" s="74">
        <f t="shared" si="0"/>
        <v>50</v>
      </c>
    </row>
    <row r="13" spans="1:15" ht="21" customHeight="1">
      <c r="A13" s="109"/>
      <c r="B13" s="98"/>
      <c r="C13" s="10" t="s">
        <v>18</v>
      </c>
      <c r="D13" s="11">
        <f>SUM(D11:D12)</f>
        <v>244</v>
      </c>
      <c r="E13" s="12">
        <f>SUM(E11:E12)</f>
        <v>167</v>
      </c>
      <c r="F13" s="12">
        <f>SUM(F11:F12)</f>
        <v>67</v>
      </c>
      <c r="G13" s="12">
        <f>SUM(G11:G12)</f>
        <v>73</v>
      </c>
      <c r="H13" s="12"/>
      <c r="I13" s="12"/>
      <c r="J13" s="12"/>
      <c r="K13" s="12"/>
      <c r="L13" s="12"/>
      <c r="M13" s="12"/>
      <c r="N13" s="32"/>
      <c r="O13" s="74">
        <f t="shared" si="0"/>
        <v>551</v>
      </c>
    </row>
    <row r="14" spans="1:15" ht="21" customHeight="1">
      <c r="A14" s="109"/>
      <c r="B14" s="98" t="s">
        <v>19</v>
      </c>
      <c r="C14" s="10" t="s">
        <v>16</v>
      </c>
      <c r="D14" s="11">
        <v>555</v>
      </c>
      <c r="E14" s="12">
        <v>209</v>
      </c>
      <c r="F14" s="12">
        <v>101</v>
      </c>
      <c r="G14" s="12">
        <v>145</v>
      </c>
      <c r="H14" s="12"/>
      <c r="I14" s="12"/>
      <c r="J14" s="12"/>
      <c r="K14" s="12"/>
      <c r="L14" s="12"/>
      <c r="M14" s="12"/>
      <c r="N14" s="32"/>
      <c r="O14" s="75">
        <f t="shared" si="0"/>
        <v>1010</v>
      </c>
    </row>
    <row r="15" spans="1:15" ht="21" customHeight="1">
      <c r="A15" s="109"/>
      <c r="B15" s="98"/>
      <c r="C15" s="10" t="s">
        <v>17</v>
      </c>
      <c r="D15" s="11">
        <v>2</v>
      </c>
      <c r="E15" s="12">
        <v>1</v>
      </c>
      <c r="F15" s="12">
        <v>3</v>
      </c>
      <c r="G15" s="12"/>
      <c r="H15" s="12"/>
      <c r="I15" s="12"/>
      <c r="J15" s="12"/>
      <c r="K15" s="12"/>
      <c r="L15" s="12"/>
      <c r="M15" s="12"/>
      <c r="N15" s="32"/>
      <c r="O15" s="74">
        <f t="shared" si="0"/>
        <v>6</v>
      </c>
    </row>
    <row r="16" spans="1:15" ht="21" customHeight="1">
      <c r="A16" s="109"/>
      <c r="B16" s="98"/>
      <c r="C16" s="10" t="s">
        <v>18</v>
      </c>
      <c r="D16" s="11">
        <f>SUM(D14:D15)</f>
        <v>557</v>
      </c>
      <c r="E16" s="12">
        <f>SUM(E14:E15)</f>
        <v>210</v>
      </c>
      <c r="F16" s="12">
        <f>SUM(F14:F15)</f>
        <v>104</v>
      </c>
      <c r="G16" s="12">
        <f>SUM(G14:G15)</f>
        <v>145</v>
      </c>
      <c r="H16" s="12"/>
      <c r="I16" s="12"/>
      <c r="J16" s="12"/>
      <c r="K16" s="12"/>
      <c r="L16" s="12"/>
      <c r="M16" s="12"/>
      <c r="N16" s="32"/>
      <c r="O16" s="75">
        <f t="shared" si="0"/>
        <v>1016</v>
      </c>
    </row>
    <row r="17" spans="1:15" ht="21" customHeight="1">
      <c r="A17" s="109"/>
      <c r="B17" s="98" t="s">
        <v>20</v>
      </c>
      <c r="C17" s="10" t="s">
        <v>16</v>
      </c>
      <c r="D17" s="11"/>
      <c r="E17" s="12">
        <v>2</v>
      </c>
      <c r="F17" s="12">
        <v>2</v>
      </c>
      <c r="G17" s="12"/>
      <c r="H17" s="12"/>
      <c r="I17" s="12"/>
      <c r="J17" s="12"/>
      <c r="K17" s="12"/>
      <c r="L17" s="12"/>
      <c r="M17" s="12"/>
      <c r="N17" s="32"/>
      <c r="O17" s="74">
        <f t="shared" si="0"/>
        <v>4</v>
      </c>
    </row>
    <row r="18" spans="1:15" ht="21" customHeight="1">
      <c r="A18" s="109"/>
      <c r="B18" s="98"/>
      <c r="C18" s="10" t="s">
        <v>17</v>
      </c>
      <c r="D18" s="11"/>
      <c r="E18" s="12">
        <v>2</v>
      </c>
      <c r="F18" s="12"/>
      <c r="G18" s="12">
        <v>1</v>
      </c>
      <c r="H18" s="12"/>
      <c r="I18" s="12"/>
      <c r="J18" s="12"/>
      <c r="K18" s="12"/>
      <c r="L18" s="12"/>
      <c r="M18" s="12"/>
      <c r="N18" s="32"/>
      <c r="O18" s="75">
        <f t="shared" si="0"/>
        <v>3</v>
      </c>
    </row>
    <row r="19" spans="1:15" ht="21" customHeight="1">
      <c r="A19" s="109"/>
      <c r="B19" s="98"/>
      <c r="C19" s="10" t="s">
        <v>18</v>
      </c>
      <c r="D19" s="11">
        <f>SUM(D17:D18)</f>
        <v>0</v>
      </c>
      <c r="E19" s="11">
        <f>SUM(E17:E18)</f>
        <v>4</v>
      </c>
      <c r="F19" s="11">
        <f>SUM(F17:F18)</f>
        <v>2</v>
      </c>
      <c r="G19" s="11">
        <f>SUM(G17:G18)</f>
        <v>1</v>
      </c>
      <c r="H19" s="11"/>
      <c r="I19" s="11"/>
      <c r="J19" s="11"/>
      <c r="K19" s="11"/>
      <c r="L19" s="11"/>
      <c r="M19" s="11"/>
      <c r="N19" s="54"/>
      <c r="O19" s="74">
        <f t="shared" si="0"/>
        <v>7</v>
      </c>
    </row>
    <row r="20" spans="1:15" ht="21" customHeight="1">
      <c r="A20" s="109"/>
      <c r="B20" s="98" t="s">
        <v>8</v>
      </c>
      <c r="C20" s="10" t="s">
        <v>16</v>
      </c>
      <c r="D20" s="11">
        <f aca="true" t="shared" si="1" ref="D20:G21">D11+D14+D17</f>
        <v>791</v>
      </c>
      <c r="E20" s="11">
        <f t="shared" si="1"/>
        <v>354</v>
      </c>
      <c r="F20" s="11">
        <f t="shared" si="1"/>
        <v>163</v>
      </c>
      <c r="G20" s="11">
        <f t="shared" si="1"/>
        <v>207</v>
      </c>
      <c r="H20" s="11"/>
      <c r="I20" s="11"/>
      <c r="J20" s="11"/>
      <c r="K20" s="11"/>
      <c r="L20" s="11"/>
      <c r="M20" s="11"/>
      <c r="N20" s="54"/>
      <c r="O20" s="75">
        <f t="shared" si="0"/>
        <v>1515</v>
      </c>
    </row>
    <row r="21" spans="1:15" ht="21" customHeight="1">
      <c r="A21" s="109"/>
      <c r="B21" s="98"/>
      <c r="C21" s="10" t="s">
        <v>17</v>
      </c>
      <c r="D21" s="11">
        <f t="shared" si="1"/>
        <v>10</v>
      </c>
      <c r="E21" s="11">
        <f t="shared" si="1"/>
        <v>27</v>
      </c>
      <c r="F21" s="11">
        <f t="shared" si="1"/>
        <v>10</v>
      </c>
      <c r="G21" s="11">
        <f t="shared" si="1"/>
        <v>12</v>
      </c>
      <c r="H21" s="11"/>
      <c r="I21" s="11"/>
      <c r="J21" s="11"/>
      <c r="K21" s="11"/>
      <c r="L21" s="11"/>
      <c r="M21" s="11"/>
      <c r="N21" s="54"/>
      <c r="O21" s="74">
        <f t="shared" si="0"/>
        <v>59</v>
      </c>
    </row>
    <row r="22" spans="1:15" ht="21" customHeight="1" thickBot="1">
      <c r="A22" s="110"/>
      <c r="B22" s="101"/>
      <c r="C22" s="13" t="s">
        <v>18</v>
      </c>
      <c r="D22" s="14">
        <f>SUM(D20:D21)</f>
        <v>801</v>
      </c>
      <c r="E22" s="44">
        <f>SUM(E20:E21)</f>
        <v>381</v>
      </c>
      <c r="F22" s="44">
        <f>SUM(F20:F21)</f>
        <v>173</v>
      </c>
      <c r="G22" s="44">
        <f>SUM(G20:G21)</f>
        <v>219</v>
      </c>
      <c r="H22" s="44"/>
      <c r="I22" s="44"/>
      <c r="J22" s="44"/>
      <c r="K22" s="44"/>
      <c r="L22" s="44"/>
      <c r="M22" s="44"/>
      <c r="N22" s="55"/>
      <c r="O22" s="75">
        <f t="shared" si="0"/>
        <v>1574</v>
      </c>
    </row>
    <row r="23" spans="1:15" ht="21" customHeight="1">
      <c r="A23" s="108" t="s">
        <v>59</v>
      </c>
      <c r="B23" s="97" t="s">
        <v>15</v>
      </c>
      <c r="C23" s="7" t="s">
        <v>16</v>
      </c>
      <c r="D23" s="8">
        <v>2</v>
      </c>
      <c r="E23" s="9">
        <v>13</v>
      </c>
      <c r="F23" s="9">
        <v>3</v>
      </c>
      <c r="G23" s="9">
        <v>5</v>
      </c>
      <c r="H23" s="9"/>
      <c r="I23" s="9"/>
      <c r="J23" s="9"/>
      <c r="K23" s="9"/>
      <c r="L23" s="9"/>
      <c r="M23" s="9"/>
      <c r="N23" s="37"/>
      <c r="O23" s="73">
        <f t="shared" si="0"/>
        <v>23</v>
      </c>
    </row>
    <row r="24" spans="1:15" ht="21" customHeight="1">
      <c r="A24" s="109"/>
      <c r="B24" s="98"/>
      <c r="C24" s="10" t="s">
        <v>17</v>
      </c>
      <c r="D24" s="11">
        <v>16</v>
      </c>
      <c r="E24" s="12"/>
      <c r="F24" s="12"/>
      <c r="G24" s="12"/>
      <c r="H24" s="12"/>
      <c r="I24" s="12"/>
      <c r="J24" s="12"/>
      <c r="K24" s="12"/>
      <c r="L24" s="12"/>
      <c r="M24" s="12"/>
      <c r="N24" s="32"/>
      <c r="O24" s="74">
        <f t="shared" si="0"/>
        <v>16</v>
      </c>
    </row>
    <row r="25" spans="1:15" ht="21" customHeight="1">
      <c r="A25" s="109"/>
      <c r="B25" s="98"/>
      <c r="C25" s="10" t="s">
        <v>18</v>
      </c>
      <c r="D25" s="11">
        <f>SUM(D23:D24)</f>
        <v>18</v>
      </c>
      <c r="E25" s="12">
        <f>SUM(E23:E24)</f>
        <v>13</v>
      </c>
      <c r="F25" s="12">
        <f>SUM(F23:F24)</f>
        <v>3</v>
      </c>
      <c r="G25" s="12">
        <f>SUM(G23:G24)</f>
        <v>5</v>
      </c>
      <c r="H25" s="12"/>
      <c r="I25" s="12"/>
      <c r="J25" s="12"/>
      <c r="K25" s="12"/>
      <c r="L25" s="12"/>
      <c r="M25" s="12"/>
      <c r="N25" s="32"/>
      <c r="O25" s="75">
        <f t="shared" si="0"/>
        <v>39</v>
      </c>
    </row>
    <row r="26" spans="1:15" ht="21" customHeight="1">
      <c r="A26" s="109"/>
      <c r="B26" s="98" t="s">
        <v>19</v>
      </c>
      <c r="C26" s="10" t="s">
        <v>16</v>
      </c>
      <c r="D26" s="11">
        <v>26</v>
      </c>
      <c r="E26" s="12">
        <v>17</v>
      </c>
      <c r="F26" s="12">
        <v>7</v>
      </c>
      <c r="G26" s="12">
        <v>6</v>
      </c>
      <c r="H26" s="12"/>
      <c r="I26" s="12"/>
      <c r="J26" s="12"/>
      <c r="K26" s="12"/>
      <c r="L26" s="12"/>
      <c r="M26" s="12"/>
      <c r="N26" s="32"/>
      <c r="O26" s="74">
        <f t="shared" si="0"/>
        <v>56</v>
      </c>
    </row>
    <row r="27" spans="1:15" ht="21" customHeight="1">
      <c r="A27" s="109"/>
      <c r="B27" s="98"/>
      <c r="C27" s="10" t="s">
        <v>17</v>
      </c>
      <c r="D27" s="11">
        <v>9</v>
      </c>
      <c r="E27" s="12"/>
      <c r="F27" s="12"/>
      <c r="G27" s="12"/>
      <c r="H27" s="12"/>
      <c r="I27" s="12"/>
      <c r="J27" s="12"/>
      <c r="K27" s="12"/>
      <c r="L27" s="12"/>
      <c r="M27" s="12"/>
      <c r="N27" s="32"/>
      <c r="O27" s="75">
        <f t="shared" si="0"/>
        <v>9</v>
      </c>
    </row>
    <row r="28" spans="1:15" ht="21" customHeight="1">
      <c r="A28" s="109"/>
      <c r="B28" s="98"/>
      <c r="C28" s="10" t="s">
        <v>18</v>
      </c>
      <c r="D28" s="11">
        <f>SUM(D26:D27)</f>
        <v>35</v>
      </c>
      <c r="E28" s="12">
        <f>SUM(E26:E27)</f>
        <v>17</v>
      </c>
      <c r="F28" s="12">
        <f>SUM(F26:F27)</f>
        <v>7</v>
      </c>
      <c r="G28" s="12">
        <f>SUM(G26:G27)</f>
        <v>6</v>
      </c>
      <c r="H28" s="12"/>
      <c r="I28" s="12"/>
      <c r="J28" s="12"/>
      <c r="K28" s="12"/>
      <c r="L28" s="12"/>
      <c r="M28" s="12"/>
      <c r="N28" s="32"/>
      <c r="O28" s="74">
        <f t="shared" si="0"/>
        <v>65</v>
      </c>
    </row>
    <row r="29" spans="1:15" ht="21" customHeight="1">
      <c r="A29" s="109"/>
      <c r="B29" s="98" t="s">
        <v>8</v>
      </c>
      <c r="C29" s="10" t="s">
        <v>16</v>
      </c>
      <c r="D29" s="11">
        <f aca="true" t="shared" si="2" ref="D29:G31">D23+D26</f>
        <v>28</v>
      </c>
      <c r="E29" s="11">
        <f t="shared" si="2"/>
        <v>30</v>
      </c>
      <c r="F29" s="11">
        <f t="shared" si="2"/>
        <v>10</v>
      </c>
      <c r="G29" s="11">
        <f t="shared" si="2"/>
        <v>11</v>
      </c>
      <c r="H29" s="11"/>
      <c r="I29" s="11"/>
      <c r="J29" s="11"/>
      <c r="K29" s="11"/>
      <c r="L29" s="11"/>
      <c r="M29" s="11"/>
      <c r="N29" s="54"/>
      <c r="O29" s="75">
        <f t="shared" si="0"/>
        <v>79</v>
      </c>
    </row>
    <row r="30" spans="1:15" ht="21" customHeight="1">
      <c r="A30" s="109"/>
      <c r="B30" s="98"/>
      <c r="C30" s="10" t="s">
        <v>17</v>
      </c>
      <c r="D30" s="11">
        <f t="shared" si="2"/>
        <v>25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/>
      <c r="I30" s="11"/>
      <c r="J30" s="11"/>
      <c r="K30" s="11"/>
      <c r="L30" s="11"/>
      <c r="M30" s="11"/>
      <c r="N30" s="54"/>
      <c r="O30" s="74">
        <f t="shared" si="0"/>
        <v>25</v>
      </c>
    </row>
    <row r="31" spans="1:15" ht="21" customHeight="1" thickBot="1">
      <c r="A31" s="110"/>
      <c r="B31" s="101"/>
      <c r="C31" s="13" t="s">
        <v>18</v>
      </c>
      <c r="D31" s="11">
        <f t="shared" si="2"/>
        <v>53</v>
      </c>
      <c r="E31" s="11">
        <f t="shared" si="2"/>
        <v>30</v>
      </c>
      <c r="F31" s="11">
        <f t="shared" si="2"/>
        <v>10</v>
      </c>
      <c r="G31" s="11">
        <f t="shared" si="2"/>
        <v>11</v>
      </c>
      <c r="H31" s="11"/>
      <c r="I31" s="11"/>
      <c r="J31" s="11"/>
      <c r="K31" s="11"/>
      <c r="L31" s="11"/>
      <c r="M31" s="11"/>
      <c r="N31" s="54"/>
      <c r="O31" s="75">
        <f t="shared" si="0"/>
        <v>104</v>
      </c>
    </row>
    <row r="32" spans="1:15" ht="21" customHeight="1">
      <c r="A32" s="108" t="s">
        <v>128</v>
      </c>
      <c r="B32" s="97" t="s">
        <v>15</v>
      </c>
      <c r="C32" s="7" t="s">
        <v>16</v>
      </c>
      <c r="D32" s="8">
        <v>1289</v>
      </c>
      <c r="E32" s="9">
        <v>646</v>
      </c>
      <c r="F32" s="9">
        <v>267</v>
      </c>
      <c r="G32" s="9">
        <v>338</v>
      </c>
      <c r="H32" s="9"/>
      <c r="I32" s="9"/>
      <c r="J32" s="9"/>
      <c r="K32" s="9"/>
      <c r="L32" s="9"/>
      <c r="M32" s="9"/>
      <c r="N32" s="37"/>
      <c r="O32" s="73">
        <f t="shared" si="0"/>
        <v>2540</v>
      </c>
    </row>
    <row r="33" spans="1:15" ht="21" customHeight="1">
      <c r="A33" s="109"/>
      <c r="B33" s="98"/>
      <c r="C33" s="10" t="s">
        <v>17</v>
      </c>
      <c r="D33" s="11">
        <v>1</v>
      </c>
      <c r="E33" s="12">
        <v>3</v>
      </c>
      <c r="F33" s="12">
        <v>1</v>
      </c>
      <c r="G33" s="12"/>
      <c r="H33" s="12"/>
      <c r="I33" s="12"/>
      <c r="J33" s="12"/>
      <c r="K33" s="12"/>
      <c r="L33" s="12"/>
      <c r="M33" s="12"/>
      <c r="N33" s="32"/>
      <c r="O33" s="74">
        <f t="shared" si="0"/>
        <v>5</v>
      </c>
    </row>
    <row r="34" spans="1:15" ht="21" customHeight="1">
      <c r="A34" s="109"/>
      <c r="B34" s="98"/>
      <c r="C34" s="10" t="s">
        <v>18</v>
      </c>
      <c r="D34" s="11">
        <f>SUM(D32:D33)</f>
        <v>1290</v>
      </c>
      <c r="E34" s="12">
        <f>SUM(E32:E33)</f>
        <v>649</v>
      </c>
      <c r="F34" s="12">
        <f>SUM(F32:F33)</f>
        <v>268</v>
      </c>
      <c r="G34" s="12">
        <f>SUM(G32:G33)</f>
        <v>338</v>
      </c>
      <c r="H34" s="12"/>
      <c r="I34" s="12"/>
      <c r="J34" s="12"/>
      <c r="K34" s="12"/>
      <c r="L34" s="12"/>
      <c r="M34" s="12"/>
      <c r="N34" s="32"/>
      <c r="O34" s="75">
        <f t="shared" si="0"/>
        <v>2545</v>
      </c>
    </row>
    <row r="35" spans="1:15" ht="21" customHeight="1">
      <c r="A35" s="109"/>
      <c r="B35" s="98" t="s">
        <v>19</v>
      </c>
      <c r="C35" s="10" t="s">
        <v>16</v>
      </c>
      <c r="D35" s="11">
        <v>1873</v>
      </c>
      <c r="E35" s="12">
        <v>981</v>
      </c>
      <c r="F35" s="12">
        <v>435</v>
      </c>
      <c r="G35" s="12">
        <v>470</v>
      </c>
      <c r="H35" s="12"/>
      <c r="I35" s="12"/>
      <c r="J35" s="12"/>
      <c r="K35" s="12"/>
      <c r="L35" s="12"/>
      <c r="M35" s="12"/>
      <c r="N35" s="32"/>
      <c r="O35" s="74">
        <f t="shared" si="0"/>
        <v>3759</v>
      </c>
    </row>
    <row r="36" spans="1:15" ht="21" customHeight="1">
      <c r="A36" s="109"/>
      <c r="B36" s="98"/>
      <c r="C36" s="10" t="s">
        <v>17</v>
      </c>
      <c r="D36" s="11">
        <v>4</v>
      </c>
      <c r="E36" s="12">
        <v>3</v>
      </c>
      <c r="F36" s="12">
        <v>2</v>
      </c>
      <c r="G36" s="12">
        <v>1</v>
      </c>
      <c r="H36" s="12"/>
      <c r="I36" s="12"/>
      <c r="J36" s="12"/>
      <c r="K36" s="12"/>
      <c r="L36" s="12"/>
      <c r="M36" s="12"/>
      <c r="N36" s="32"/>
      <c r="O36" s="75">
        <f t="shared" si="0"/>
        <v>10</v>
      </c>
    </row>
    <row r="37" spans="1:15" ht="21" customHeight="1">
      <c r="A37" s="109"/>
      <c r="B37" s="98"/>
      <c r="C37" s="10" t="s">
        <v>18</v>
      </c>
      <c r="D37" s="11">
        <f>SUM(D35:D36)</f>
        <v>1877</v>
      </c>
      <c r="E37" s="12">
        <f>SUM(E35:E36)</f>
        <v>984</v>
      </c>
      <c r="F37" s="12">
        <f>SUM(F35:F36)</f>
        <v>437</v>
      </c>
      <c r="G37" s="12">
        <f>SUM(G35:G36)</f>
        <v>471</v>
      </c>
      <c r="H37" s="12"/>
      <c r="I37" s="12"/>
      <c r="J37" s="12"/>
      <c r="K37" s="12"/>
      <c r="L37" s="12"/>
      <c r="M37" s="12"/>
      <c r="N37" s="32"/>
      <c r="O37" s="74">
        <f t="shared" si="0"/>
        <v>3769</v>
      </c>
    </row>
    <row r="38" spans="1:15" ht="21" customHeight="1">
      <c r="A38" s="109"/>
      <c r="B38" s="98" t="s">
        <v>55</v>
      </c>
      <c r="C38" s="10" t="s">
        <v>16</v>
      </c>
      <c r="D38" s="11">
        <f aca="true" t="shared" si="3" ref="D38:G40">D32+D35</f>
        <v>3162</v>
      </c>
      <c r="E38" s="11">
        <f t="shared" si="3"/>
        <v>1627</v>
      </c>
      <c r="F38" s="11">
        <f t="shared" si="3"/>
        <v>702</v>
      </c>
      <c r="G38" s="11">
        <f t="shared" si="3"/>
        <v>808</v>
      </c>
      <c r="H38" s="11"/>
      <c r="I38" s="11"/>
      <c r="J38" s="11"/>
      <c r="K38" s="11"/>
      <c r="L38" s="11"/>
      <c r="M38" s="11"/>
      <c r="N38" s="54"/>
      <c r="O38" s="75">
        <f t="shared" si="0"/>
        <v>6299</v>
      </c>
    </row>
    <row r="39" spans="1:15" ht="21" customHeight="1">
      <c r="A39" s="109"/>
      <c r="B39" s="98"/>
      <c r="C39" s="10" t="s">
        <v>17</v>
      </c>
      <c r="D39" s="11">
        <f t="shared" si="3"/>
        <v>5</v>
      </c>
      <c r="E39" s="11">
        <f t="shared" si="3"/>
        <v>6</v>
      </c>
      <c r="F39" s="11">
        <f t="shared" si="3"/>
        <v>3</v>
      </c>
      <c r="G39" s="11">
        <f t="shared" si="3"/>
        <v>1</v>
      </c>
      <c r="H39" s="11"/>
      <c r="I39" s="11"/>
      <c r="J39" s="11"/>
      <c r="K39" s="11"/>
      <c r="L39" s="11"/>
      <c r="M39" s="11"/>
      <c r="N39" s="54"/>
      <c r="O39" s="74">
        <f t="shared" si="0"/>
        <v>15</v>
      </c>
    </row>
    <row r="40" spans="1:15" ht="21" customHeight="1" thickBot="1">
      <c r="A40" s="110"/>
      <c r="B40" s="101"/>
      <c r="C40" s="13" t="s">
        <v>18</v>
      </c>
      <c r="D40" s="11">
        <f t="shared" si="3"/>
        <v>3167</v>
      </c>
      <c r="E40" s="11">
        <f t="shared" si="3"/>
        <v>1633</v>
      </c>
      <c r="F40" s="11">
        <f t="shared" si="3"/>
        <v>705</v>
      </c>
      <c r="G40" s="11">
        <f t="shared" si="3"/>
        <v>809</v>
      </c>
      <c r="H40" s="11"/>
      <c r="I40" s="11"/>
      <c r="J40" s="11"/>
      <c r="K40" s="11"/>
      <c r="L40" s="11"/>
      <c r="M40" s="11"/>
      <c r="N40" s="54"/>
      <c r="O40" s="75">
        <f t="shared" si="0"/>
        <v>6314</v>
      </c>
    </row>
    <row r="41" spans="1:15" ht="21" customHeight="1">
      <c r="A41" s="126" t="s">
        <v>21</v>
      </c>
      <c r="B41" s="127"/>
      <c r="C41" s="7" t="s">
        <v>16</v>
      </c>
      <c r="D41" s="8">
        <v>145</v>
      </c>
      <c r="E41" s="9">
        <v>125</v>
      </c>
      <c r="F41" s="9">
        <v>41</v>
      </c>
      <c r="G41" s="9">
        <v>28</v>
      </c>
      <c r="H41" s="9"/>
      <c r="I41" s="9"/>
      <c r="J41" s="9"/>
      <c r="K41" s="9"/>
      <c r="L41" s="9"/>
      <c r="M41" s="9"/>
      <c r="N41" s="37"/>
      <c r="O41" s="73">
        <f t="shared" si="0"/>
        <v>339</v>
      </c>
    </row>
    <row r="42" spans="1:15" ht="21" customHeight="1">
      <c r="A42" s="128"/>
      <c r="B42" s="129"/>
      <c r="C42" s="10" t="s">
        <v>17</v>
      </c>
      <c r="D42" s="11">
        <v>7</v>
      </c>
      <c r="E42" s="12">
        <v>10</v>
      </c>
      <c r="F42" s="12">
        <v>3</v>
      </c>
      <c r="G42" s="12">
        <v>4</v>
      </c>
      <c r="H42" s="12"/>
      <c r="I42" s="12"/>
      <c r="J42" s="12"/>
      <c r="K42" s="12"/>
      <c r="L42" s="12"/>
      <c r="M42" s="12"/>
      <c r="N42" s="32"/>
      <c r="O42" s="74">
        <f t="shared" si="0"/>
        <v>24</v>
      </c>
    </row>
    <row r="43" spans="1:15" ht="21" customHeight="1" thickBot="1">
      <c r="A43" s="130"/>
      <c r="B43" s="131"/>
      <c r="C43" s="13" t="s">
        <v>18</v>
      </c>
      <c r="D43" s="14">
        <f>SUM(D41:D42)</f>
        <v>152</v>
      </c>
      <c r="E43" s="44">
        <f>SUM(E41:E42)</f>
        <v>135</v>
      </c>
      <c r="F43" s="44">
        <f>SUM(F41:F42)</f>
        <v>44</v>
      </c>
      <c r="G43" s="44">
        <f>SUM(G41:G42)</f>
        <v>32</v>
      </c>
      <c r="H43" s="44"/>
      <c r="I43" s="44"/>
      <c r="J43" s="44"/>
      <c r="K43" s="44"/>
      <c r="L43" s="44"/>
      <c r="M43" s="44"/>
      <c r="N43" s="55"/>
      <c r="O43" s="75">
        <f t="shared" si="0"/>
        <v>363</v>
      </c>
    </row>
    <row r="44" spans="1:15" ht="21" customHeight="1">
      <c r="A44" s="126" t="s">
        <v>22</v>
      </c>
      <c r="B44" s="127"/>
      <c r="C44" s="7" t="s">
        <v>16</v>
      </c>
      <c r="D44" s="8">
        <v>85</v>
      </c>
      <c r="E44" s="9">
        <v>56</v>
      </c>
      <c r="F44" s="9">
        <v>18</v>
      </c>
      <c r="G44" s="9">
        <v>25</v>
      </c>
      <c r="H44" s="9"/>
      <c r="I44" s="9"/>
      <c r="J44" s="9"/>
      <c r="K44" s="9"/>
      <c r="L44" s="9"/>
      <c r="M44" s="9"/>
      <c r="N44" s="37"/>
      <c r="O44" s="73">
        <f t="shared" si="0"/>
        <v>184</v>
      </c>
    </row>
    <row r="45" spans="1:15" ht="21" customHeight="1">
      <c r="A45" s="128"/>
      <c r="B45" s="129"/>
      <c r="C45" s="10" t="s">
        <v>17</v>
      </c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32"/>
      <c r="O45" s="74">
        <f t="shared" si="0"/>
        <v>0</v>
      </c>
    </row>
    <row r="46" spans="1:15" ht="21" customHeight="1" thickBot="1">
      <c r="A46" s="130"/>
      <c r="B46" s="131"/>
      <c r="C46" s="13" t="s">
        <v>18</v>
      </c>
      <c r="D46" s="14">
        <f>SUM(D44:D45)</f>
        <v>85</v>
      </c>
      <c r="E46" s="44">
        <f>SUM(E44:E45)</f>
        <v>56</v>
      </c>
      <c r="F46" s="44">
        <f>SUM(F44:F45)</f>
        <v>18</v>
      </c>
      <c r="G46" s="44">
        <f>SUM(G44:G45)</f>
        <v>25</v>
      </c>
      <c r="H46" s="44"/>
      <c r="I46" s="44"/>
      <c r="J46" s="44"/>
      <c r="K46" s="44"/>
      <c r="L46" s="44"/>
      <c r="M46" s="44"/>
      <c r="N46" s="55"/>
      <c r="O46" s="75">
        <f t="shared" si="0"/>
        <v>184</v>
      </c>
    </row>
    <row r="47" spans="1:15" ht="21" customHeight="1" thickBot="1">
      <c r="A47" s="139" t="s">
        <v>23</v>
      </c>
      <c r="B47" s="140"/>
      <c r="C47" s="141"/>
      <c r="D47" s="15">
        <f>SUM(D46+D43+D40+D31+D22)</f>
        <v>4258</v>
      </c>
      <c r="E47" s="16">
        <f>SUM(E46+E43+E40+E31+E22)</f>
        <v>2235</v>
      </c>
      <c r="F47" s="16">
        <f>SUM(F46+F43+F40+F31+F22)</f>
        <v>950</v>
      </c>
      <c r="G47" s="16">
        <f>SUM(G46+G43+G40+G31+G22)</f>
        <v>1096</v>
      </c>
      <c r="H47" s="16"/>
      <c r="I47" s="16"/>
      <c r="J47" s="16"/>
      <c r="K47" s="16"/>
      <c r="L47" s="16"/>
      <c r="M47" s="16"/>
      <c r="N47" s="39"/>
      <c r="O47" s="73">
        <f t="shared" si="0"/>
        <v>8539</v>
      </c>
    </row>
    <row r="48" spans="1:15" ht="21" customHeight="1" thickBot="1">
      <c r="A48" s="139" t="s">
        <v>127</v>
      </c>
      <c r="B48" s="140"/>
      <c r="C48" s="141"/>
      <c r="D48" s="15">
        <v>85</v>
      </c>
      <c r="E48" s="16">
        <v>31</v>
      </c>
      <c r="F48" s="16">
        <v>15</v>
      </c>
      <c r="G48" s="16">
        <v>24</v>
      </c>
      <c r="H48" s="16"/>
      <c r="I48" s="16"/>
      <c r="J48" s="16"/>
      <c r="K48" s="16"/>
      <c r="L48" s="16"/>
      <c r="M48" s="16"/>
      <c r="N48" s="39"/>
      <c r="O48" s="73">
        <f t="shared" si="0"/>
        <v>155</v>
      </c>
    </row>
    <row r="49" spans="1:15" ht="21" customHeight="1" thickBot="1">
      <c r="A49" s="139" t="s">
        <v>24</v>
      </c>
      <c r="B49" s="140"/>
      <c r="C49" s="141"/>
      <c r="D49" s="15">
        <f>SUM(D47:D48)</f>
        <v>4343</v>
      </c>
      <c r="E49" s="16">
        <f>SUM(E47:E48)</f>
        <v>2266</v>
      </c>
      <c r="F49" s="16">
        <f>SUM(F47:F48)</f>
        <v>965</v>
      </c>
      <c r="G49" s="16">
        <f>SUM(G47:G48)</f>
        <v>1120</v>
      </c>
      <c r="H49" s="16"/>
      <c r="I49" s="16"/>
      <c r="J49" s="16"/>
      <c r="K49" s="16"/>
      <c r="L49" s="16"/>
      <c r="M49" s="16"/>
      <c r="N49" s="39"/>
      <c r="O49" s="73">
        <f t="shared" si="0"/>
        <v>8694</v>
      </c>
    </row>
    <row r="50" spans="1:15" ht="21" customHeight="1">
      <c r="A50" s="142" t="s">
        <v>126</v>
      </c>
      <c r="B50" s="132" t="s">
        <v>25</v>
      </c>
      <c r="C50" s="17" t="s">
        <v>26</v>
      </c>
      <c r="D50" s="18">
        <v>2409</v>
      </c>
      <c r="E50" s="19">
        <v>1385</v>
      </c>
      <c r="F50" s="19">
        <v>592</v>
      </c>
      <c r="G50" s="19">
        <v>638</v>
      </c>
      <c r="H50" s="19"/>
      <c r="I50" s="19"/>
      <c r="J50" s="19"/>
      <c r="K50" s="19"/>
      <c r="L50" s="19"/>
      <c r="M50" s="19"/>
      <c r="N50" s="35"/>
      <c r="O50" s="73">
        <f t="shared" si="0"/>
        <v>5024</v>
      </c>
    </row>
    <row r="51" spans="1:15" ht="21" customHeight="1">
      <c r="A51" s="99"/>
      <c r="B51" s="129"/>
      <c r="C51" s="10" t="s">
        <v>27</v>
      </c>
      <c r="D51" s="11">
        <v>1391</v>
      </c>
      <c r="E51" s="12">
        <v>758</v>
      </c>
      <c r="F51" s="12">
        <v>398</v>
      </c>
      <c r="G51" s="12">
        <v>491</v>
      </c>
      <c r="H51" s="12"/>
      <c r="I51" s="12"/>
      <c r="J51" s="12"/>
      <c r="K51" s="12"/>
      <c r="L51" s="12"/>
      <c r="M51" s="12"/>
      <c r="N51" s="32"/>
      <c r="O51" s="74">
        <f t="shared" si="0"/>
        <v>3038</v>
      </c>
    </row>
    <row r="52" spans="1:15" ht="21" customHeight="1">
      <c r="A52" s="99"/>
      <c r="B52" s="129"/>
      <c r="C52" s="10" t="s">
        <v>18</v>
      </c>
      <c r="D52" s="11">
        <f>SUM(D50:D51)</f>
        <v>3800</v>
      </c>
      <c r="E52" s="12">
        <f>SUM(E50:E51)</f>
        <v>2143</v>
      </c>
      <c r="F52" s="12">
        <f>SUM(F50:F51)</f>
        <v>990</v>
      </c>
      <c r="G52" s="12">
        <f>SUM(G50:G51)</f>
        <v>1129</v>
      </c>
      <c r="H52" s="12"/>
      <c r="I52" s="12"/>
      <c r="J52" s="12"/>
      <c r="K52" s="12"/>
      <c r="L52" s="12"/>
      <c r="M52" s="12"/>
      <c r="N52" s="32"/>
      <c r="O52" s="75">
        <f t="shared" si="0"/>
        <v>8062</v>
      </c>
    </row>
    <row r="53" spans="1:15" ht="21" customHeight="1">
      <c r="A53" s="99"/>
      <c r="B53" s="135" t="s">
        <v>125</v>
      </c>
      <c r="C53" s="136"/>
      <c r="D53" s="11">
        <v>27</v>
      </c>
      <c r="E53" s="12">
        <v>11</v>
      </c>
      <c r="F53" s="12">
        <v>9</v>
      </c>
      <c r="G53" s="12">
        <v>5</v>
      </c>
      <c r="H53" s="12"/>
      <c r="I53" s="12"/>
      <c r="J53" s="12"/>
      <c r="K53" s="12"/>
      <c r="L53" s="12"/>
      <c r="M53" s="12"/>
      <c r="N53" s="32"/>
      <c r="O53" s="74">
        <f t="shared" si="0"/>
        <v>52</v>
      </c>
    </row>
    <row r="54" spans="1:15" ht="21" customHeight="1" thickBot="1">
      <c r="A54" s="143"/>
      <c r="B54" s="137" t="s">
        <v>124</v>
      </c>
      <c r="C54" s="138"/>
      <c r="D54" s="20">
        <v>143</v>
      </c>
      <c r="E54" s="21">
        <v>55</v>
      </c>
      <c r="F54" s="21">
        <v>24</v>
      </c>
      <c r="G54" s="21">
        <v>49</v>
      </c>
      <c r="H54" s="21"/>
      <c r="I54" s="21"/>
      <c r="J54" s="21"/>
      <c r="K54" s="21"/>
      <c r="L54" s="21"/>
      <c r="M54" s="21"/>
      <c r="N54" s="40"/>
      <c r="O54" s="75">
        <f t="shared" si="0"/>
        <v>271</v>
      </c>
    </row>
    <row r="55" spans="1:15" ht="21" customHeight="1" thickBot="1">
      <c r="A55" s="144" t="s">
        <v>28</v>
      </c>
      <c r="B55" s="145"/>
      <c r="C55" s="146"/>
      <c r="D55" s="15">
        <f>SUM(D52:D54)</f>
        <v>3970</v>
      </c>
      <c r="E55" s="16">
        <f>SUM(E52:E54)</f>
        <v>2209</v>
      </c>
      <c r="F55" s="16">
        <f>SUM(F52:F54)</f>
        <v>1023</v>
      </c>
      <c r="G55" s="16">
        <f>SUM(G52:G54)</f>
        <v>1183</v>
      </c>
      <c r="H55" s="16"/>
      <c r="I55" s="16"/>
      <c r="J55" s="16"/>
      <c r="K55" s="16"/>
      <c r="L55" s="16"/>
      <c r="M55" s="16"/>
      <c r="N55" s="39"/>
      <c r="O55" s="73">
        <f t="shared" si="0"/>
        <v>8385</v>
      </c>
    </row>
    <row r="56" spans="1:15" ht="23.25" customHeight="1" thickBot="1">
      <c r="A56" s="147" t="s">
        <v>123</v>
      </c>
      <c r="B56" s="148"/>
      <c r="C56" s="149"/>
      <c r="D56" s="77">
        <f>SUM(D49+D55)</f>
        <v>8313</v>
      </c>
      <c r="E56" s="77">
        <f>SUM(E49+E55)</f>
        <v>4475</v>
      </c>
      <c r="F56" s="78">
        <f>SUM(F55+F49)</f>
        <v>1988</v>
      </c>
      <c r="G56" s="78">
        <f>SUM(G55+G49)</f>
        <v>2303</v>
      </c>
      <c r="H56" s="78"/>
      <c r="I56" s="78"/>
      <c r="J56" s="78"/>
      <c r="K56" s="78"/>
      <c r="L56" s="78"/>
      <c r="M56" s="78"/>
      <c r="N56" s="82"/>
      <c r="O56" s="76">
        <f t="shared" si="0"/>
        <v>17079</v>
      </c>
    </row>
    <row r="59" spans="1:15" ht="13.5">
      <c r="A59" s="133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</row>
    <row r="60" spans="1:15" ht="13.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</row>
  </sheetData>
  <sheetProtection/>
  <mergeCells count="41">
    <mergeCell ref="N7:N10"/>
    <mergeCell ref="M7:M10"/>
    <mergeCell ref="K7:K10"/>
    <mergeCell ref="J7:J10"/>
    <mergeCell ref="H7:H10"/>
    <mergeCell ref="G7:G10"/>
    <mergeCell ref="C8:C10"/>
    <mergeCell ref="A48:C48"/>
    <mergeCell ref="A50:A54"/>
    <mergeCell ref="F7:F10"/>
    <mergeCell ref="A7:C7"/>
    <mergeCell ref="B35:B37"/>
    <mergeCell ref="B23:B25"/>
    <mergeCell ref="O7:O10"/>
    <mergeCell ref="A8:A10"/>
    <mergeCell ref="B32:B34"/>
    <mergeCell ref="L7:L10"/>
    <mergeCell ref="I7:I10"/>
    <mergeCell ref="E7:E10"/>
    <mergeCell ref="A23:A31"/>
    <mergeCell ref="B8:B10"/>
    <mergeCell ref="B11:B13"/>
    <mergeCell ref="D7:D10"/>
    <mergeCell ref="A59:O60"/>
    <mergeCell ref="B38:B40"/>
    <mergeCell ref="B53:C53"/>
    <mergeCell ref="B54:C54"/>
    <mergeCell ref="A47:C47"/>
    <mergeCell ref="B26:B28"/>
    <mergeCell ref="A41:B43"/>
    <mergeCell ref="B50:B52"/>
    <mergeCell ref="A49:C49"/>
    <mergeCell ref="A56:C56"/>
    <mergeCell ref="A55:C55"/>
    <mergeCell ref="A44:B46"/>
    <mergeCell ref="A32:A40"/>
    <mergeCell ref="A11:A22"/>
    <mergeCell ref="B17:B19"/>
    <mergeCell ref="B14:B16"/>
    <mergeCell ref="B20:B22"/>
    <mergeCell ref="B29:B31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59" sqref="A59:O60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5" ht="15" customHeight="1">
      <c r="A4" s="22"/>
      <c r="B4" s="22"/>
      <c r="C4" s="22"/>
      <c r="D4" s="22"/>
      <c r="E4" s="23"/>
    </row>
    <row r="5" spans="1:15" ht="15" customHeight="1">
      <c r="A5" s="6"/>
      <c r="B5" s="49" t="s">
        <v>135</v>
      </c>
      <c r="C5" s="50"/>
      <c r="D5" s="49"/>
      <c r="L5" s="53"/>
      <c r="M5" s="53"/>
      <c r="N5" s="53"/>
      <c r="O5" s="24"/>
    </row>
    <row r="6" spans="12:15" ht="15" customHeight="1" thickBot="1">
      <c r="L6" s="25"/>
      <c r="M6" s="25"/>
      <c r="N6" s="25"/>
      <c r="O6" s="25"/>
    </row>
    <row r="7" spans="1:15" ht="48" customHeight="1">
      <c r="A7" s="105" t="s">
        <v>77</v>
      </c>
      <c r="B7" s="106"/>
      <c r="C7" s="107"/>
      <c r="D7" s="157" t="s">
        <v>134</v>
      </c>
      <c r="E7" s="118" t="s">
        <v>133</v>
      </c>
      <c r="F7" s="118"/>
      <c r="G7" s="118"/>
      <c r="H7" s="118"/>
      <c r="I7" s="118"/>
      <c r="J7" s="118"/>
      <c r="K7" s="118"/>
      <c r="L7" s="118"/>
      <c r="M7" s="118"/>
      <c r="N7" s="165"/>
      <c r="O7" s="162" t="s">
        <v>43</v>
      </c>
    </row>
    <row r="8" spans="1:15" ht="13.5">
      <c r="A8" s="99" t="s">
        <v>12</v>
      </c>
      <c r="B8" s="98" t="s">
        <v>13</v>
      </c>
      <c r="C8" s="121" t="s">
        <v>14</v>
      </c>
      <c r="D8" s="158"/>
      <c r="E8" s="153"/>
      <c r="F8" s="153"/>
      <c r="G8" s="153"/>
      <c r="H8" s="153"/>
      <c r="I8" s="155"/>
      <c r="J8" s="155"/>
      <c r="K8" s="153"/>
      <c r="L8" s="153"/>
      <c r="M8" s="180"/>
      <c r="N8" s="166"/>
      <c r="O8" s="163"/>
    </row>
    <row r="9" spans="1:15" ht="13.5">
      <c r="A9" s="99"/>
      <c r="B9" s="98"/>
      <c r="C9" s="121"/>
      <c r="D9" s="158"/>
      <c r="E9" s="153"/>
      <c r="F9" s="153"/>
      <c r="G9" s="153"/>
      <c r="H9" s="153"/>
      <c r="I9" s="155"/>
      <c r="J9" s="155"/>
      <c r="K9" s="153"/>
      <c r="L9" s="153"/>
      <c r="M9" s="180"/>
      <c r="N9" s="166"/>
      <c r="O9" s="163"/>
    </row>
    <row r="10" spans="1:15" ht="18.75" customHeight="1" thickBot="1">
      <c r="A10" s="100"/>
      <c r="B10" s="101"/>
      <c r="C10" s="122"/>
      <c r="D10" s="159"/>
      <c r="E10" s="154"/>
      <c r="F10" s="154"/>
      <c r="G10" s="154"/>
      <c r="H10" s="154"/>
      <c r="I10" s="156"/>
      <c r="J10" s="156"/>
      <c r="K10" s="154"/>
      <c r="L10" s="154"/>
      <c r="M10" s="181"/>
      <c r="N10" s="167"/>
      <c r="O10" s="164"/>
    </row>
    <row r="11" spans="1:15" ht="21" customHeight="1">
      <c r="A11" s="108" t="s">
        <v>63</v>
      </c>
      <c r="B11" s="97" t="s">
        <v>15</v>
      </c>
      <c r="C11" s="7" t="s">
        <v>16</v>
      </c>
      <c r="D11" s="8">
        <v>203</v>
      </c>
      <c r="E11" s="9">
        <v>251</v>
      </c>
      <c r="F11" s="9"/>
      <c r="G11" s="9"/>
      <c r="H11" s="9"/>
      <c r="I11" s="9"/>
      <c r="J11" s="9"/>
      <c r="K11" s="9"/>
      <c r="L11" s="9"/>
      <c r="M11" s="37"/>
      <c r="N11" s="37"/>
      <c r="O11" s="79">
        <f aca="true" t="shared" si="0" ref="O11:O56">SUM(D11:N11)</f>
        <v>454</v>
      </c>
    </row>
    <row r="12" spans="1:15" ht="21" customHeight="1">
      <c r="A12" s="109"/>
      <c r="B12" s="98"/>
      <c r="C12" s="10" t="s">
        <v>17</v>
      </c>
      <c r="D12" s="11">
        <v>40</v>
      </c>
      <c r="E12" s="12">
        <v>18</v>
      </c>
      <c r="F12" s="12"/>
      <c r="G12" s="12"/>
      <c r="H12" s="12"/>
      <c r="I12" s="12"/>
      <c r="J12" s="12"/>
      <c r="K12" s="12"/>
      <c r="L12" s="12"/>
      <c r="M12" s="32"/>
      <c r="N12" s="41"/>
      <c r="O12" s="74">
        <f t="shared" si="0"/>
        <v>58</v>
      </c>
    </row>
    <row r="13" spans="1:15" ht="21" customHeight="1">
      <c r="A13" s="109"/>
      <c r="B13" s="98"/>
      <c r="C13" s="10" t="s">
        <v>18</v>
      </c>
      <c r="D13" s="11">
        <f>SUM(D11:D12)</f>
        <v>243</v>
      </c>
      <c r="E13" s="12">
        <f>SUM(E11:E12)</f>
        <v>269</v>
      </c>
      <c r="F13" s="12"/>
      <c r="G13" s="12"/>
      <c r="H13" s="12"/>
      <c r="I13" s="12"/>
      <c r="J13" s="12"/>
      <c r="K13" s="12"/>
      <c r="L13" s="12"/>
      <c r="M13" s="32"/>
      <c r="N13" s="41"/>
      <c r="O13" s="74">
        <f t="shared" si="0"/>
        <v>512</v>
      </c>
    </row>
    <row r="14" spans="1:15" ht="21" customHeight="1">
      <c r="A14" s="109"/>
      <c r="B14" s="98" t="s">
        <v>19</v>
      </c>
      <c r="C14" s="10" t="s">
        <v>16</v>
      </c>
      <c r="D14" s="11">
        <v>363</v>
      </c>
      <c r="E14" s="12">
        <v>233</v>
      </c>
      <c r="F14" s="12"/>
      <c r="G14" s="12"/>
      <c r="H14" s="12"/>
      <c r="I14" s="12"/>
      <c r="J14" s="12"/>
      <c r="K14" s="12"/>
      <c r="L14" s="12"/>
      <c r="M14" s="32"/>
      <c r="N14" s="41"/>
      <c r="O14" s="74">
        <f t="shared" si="0"/>
        <v>596</v>
      </c>
    </row>
    <row r="15" spans="1:15" ht="21" customHeight="1">
      <c r="A15" s="109"/>
      <c r="B15" s="98"/>
      <c r="C15" s="10" t="s">
        <v>17</v>
      </c>
      <c r="D15" s="11">
        <v>7</v>
      </c>
      <c r="E15" s="12"/>
      <c r="F15" s="12"/>
      <c r="G15" s="12"/>
      <c r="H15" s="12"/>
      <c r="I15" s="12"/>
      <c r="J15" s="12"/>
      <c r="K15" s="12"/>
      <c r="L15" s="12"/>
      <c r="M15" s="32"/>
      <c r="N15" s="41"/>
      <c r="O15" s="74">
        <f t="shared" si="0"/>
        <v>7</v>
      </c>
    </row>
    <row r="16" spans="1:15" ht="21" customHeight="1">
      <c r="A16" s="109"/>
      <c r="B16" s="98"/>
      <c r="C16" s="10" t="s">
        <v>18</v>
      </c>
      <c r="D16" s="11">
        <f>SUM(D14:D15)</f>
        <v>370</v>
      </c>
      <c r="E16" s="12">
        <f>SUM(E14:E15)</f>
        <v>233</v>
      </c>
      <c r="F16" s="12"/>
      <c r="G16" s="12"/>
      <c r="H16" s="12"/>
      <c r="I16" s="12"/>
      <c r="J16" s="12"/>
      <c r="K16" s="12"/>
      <c r="L16" s="12"/>
      <c r="M16" s="32"/>
      <c r="N16" s="41"/>
      <c r="O16" s="74">
        <f t="shared" si="0"/>
        <v>603</v>
      </c>
    </row>
    <row r="17" spans="1:15" ht="21" customHeight="1">
      <c r="A17" s="109"/>
      <c r="B17" s="98" t="s">
        <v>20</v>
      </c>
      <c r="C17" s="10" t="s">
        <v>16</v>
      </c>
      <c r="D17" s="11">
        <v>1</v>
      </c>
      <c r="E17" s="12">
        <v>1</v>
      </c>
      <c r="F17" s="12"/>
      <c r="G17" s="12"/>
      <c r="H17" s="12"/>
      <c r="I17" s="12"/>
      <c r="J17" s="12"/>
      <c r="K17" s="12"/>
      <c r="L17" s="12"/>
      <c r="M17" s="32"/>
      <c r="N17" s="41"/>
      <c r="O17" s="74">
        <f t="shared" si="0"/>
        <v>2</v>
      </c>
    </row>
    <row r="18" spans="1:15" ht="21" customHeight="1">
      <c r="A18" s="109"/>
      <c r="B18" s="98"/>
      <c r="C18" s="10" t="s">
        <v>17</v>
      </c>
      <c r="D18" s="11">
        <v>1</v>
      </c>
      <c r="E18" s="12"/>
      <c r="F18" s="12"/>
      <c r="G18" s="12"/>
      <c r="H18" s="12"/>
      <c r="I18" s="12"/>
      <c r="J18" s="12"/>
      <c r="K18" s="12"/>
      <c r="L18" s="12"/>
      <c r="M18" s="32"/>
      <c r="N18" s="41"/>
      <c r="O18" s="74">
        <f t="shared" si="0"/>
        <v>1</v>
      </c>
    </row>
    <row r="19" spans="1:15" ht="21" customHeight="1">
      <c r="A19" s="109"/>
      <c r="B19" s="98"/>
      <c r="C19" s="10" t="s">
        <v>18</v>
      </c>
      <c r="D19" s="11">
        <f>SUM(D17:D18)</f>
        <v>2</v>
      </c>
      <c r="E19" s="12">
        <f>SUM(E17:E18)</f>
        <v>1</v>
      </c>
      <c r="F19" s="12"/>
      <c r="G19" s="12"/>
      <c r="H19" s="12"/>
      <c r="I19" s="12"/>
      <c r="J19" s="12"/>
      <c r="K19" s="12"/>
      <c r="L19" s="12"/>
      <c r="M19" s="32"/>
      <c r="N19" s="41"/>
      <c r="O19" s="74">
        <f t="shared" si="0"/>
        <v>3</v>
      </c>
    </row>
    <row r="20" spans="1:15" ht="21" customHeight="1">
      <c r="A20" s="109"/>
      <c r="B20" s="98" t="s">
        <v>84</v>
      </c>
      <c r="C20" s="10" t="s">
        <v>16</v>
      </c>
      <c r="D20" s="11">
        <f aca="true" t="shared" si="1" ref="D20:E22">D11+D14+D17</f>
        <v>567</v>
      </c>
      <c r="E20" s="11">
        <f t="shared" si="1"/>
        <v>485</v>
      </c>
      <c r="F20" s="11"/>
      <c r="G20" s="11"/>
      <c r="H20" s="11"/>
      <c r="I20" s="11"/>
      <c r="J20" s="11"/>
      <c r="K20" s="11"/>
      <c r="L20" s="11"/>
      <c r="M20" s="54"/>
      <c r="N20" s="41"/>
      <c r="O20" s="74">
        <f t="shared" si="0"/>
        <v>1052</v>
      </c>
    </row>
    <row r="21" spans="1:15" ht="21" customHeight="1">
      <c r="A21" s="109"/>
      <c r="B21" s="98"/>
      <c r="C21" s="10" t="s">
        <v>17</v>
      </c>
      <c r="D21" s="11">
        <f t="shared" si="1"/>
        <v>48</v>
      </c>
      <c r="E21" s="11">
        <f t="shared" si="1"/>
        <v>18</v>
      </c>
      <c r="F21" s="11"/>
      <c r="G21" s="11"/>
      <c r="H21" s="11"/>
      <c r="I21" s="11"/>
      <c r="J21" s="11"/>
      <c r="K21" s="11"/>
      <c r="L21" s="11"/>
      <c r="M21" s="54"/>
      <c r="N21" s="41"/>
      <c r="O21" s="74">
        <f t="shared" si="0"/>
        <v>66</v>
      </c>
    </row>
    <row r="22" spans="1:15" ht="21" customHeight="1" thickBot="1">
      <c r="A22" s="110"/>
      <c r="B22" s="101"/>
      <c r="C22" s="13" t="s">
        <v>18</v>
      </c>
      <c r="D22" s="11">
        <f t="shared" si="1"/>
        <v>615</v>
      </c>
      <c r="E22" s="11">
        <f t="shared" si="1"/>
        <v>503</v>
      </c>
      <c r="F22" s="11"/>
      <c r="G22" s="11"/>
      <c r="H22" s="11"/>
      <c r="I22" s="11"/>
      <c r="J22" s="11"/>
      <c r="K22" s="11"/>
      <c r="L22" s="11"/>
      <c r="M22" s="54"/>
      <c r="N22" s="41"/>
      <c r="O22" s="74">
        <f t="shared" si="0"/>
        <v>1118</v>
      </c>
    </row>
    <row r="23" spans="1:15" ht="21" customHeight="1">
      <c r="A23" s="108" t="s">
        <v>132</v>
      </c>
      <c r="B23" s="97" t="s">
        <v>15</v>
      </c>
      <c r="C23" s="7" t="s">
        <v>16</v>
      </c>
      <c r="D23" s="8">
        <v>2</v>
      </c>
      <c r="E23" s="9">
        <v>10</v>
      </c>
      <c r="F23" s="9"/>
      <c r="G23" s="9"/>
      <c r="H23" s="9"/>
      <c r="I23" s="9"/>
      <c r="J23" s="9"/>
      <c r="K23" s="9"/>
      <c r="L23" s="9"/>
      <c r="M23" s="37"/>
      <c r="N23" s="43"/>
      <c r="O23" s="79">
        <f t="shared" si="0"/>
        <v>12</v>
      </c>
    </row>
    <row r="24" spans="1:15" ht="21" customHeight="1">
      <c r="A24" s="109"/>
      <c r="B24" s="98"/>
      <c r="C24" s="10" t="s">
        <v>17</v>
      </c>
      <c r="D24" s="11">
        <v>29</v>
      </c>
      <c r="E24" s="12">
        <v>2</v>
      </c>
      <c r="F24" s="12"/>
      <c r="G24" s="12"/>
      <c r="H24" s="12"/>
      <c r="I24" s="12"/>
      <c r="J24" s="12"/>
      <c r="K24" s="12"/>
      <c r="L24" s="12"/>
      <c r="M24" s="32"/>
      <c r="N24" s="41"/>
      <c r="O24" s="74">
        <f t="shared" si="0"/>
        <v>31</v>
      </c>
    </row>
    <row r="25" spans="1:15" ht="21" customHeight="1">
      <c r="A25" s="109"/>
      <c r="B25" s="98"/>
      <c r="C25" s="10" t="s">
        <v>18</v>
      </c>
      <c r="D25" s="11">
        <f>SUM(D23:D24)</f>
        <v>31</v>
      </c>
      <c r="E25" s="12">
        <f>SUM(E23:E24)</f>
        <v>12</v>
      </c>
      <c r="F25" s="12"/>
      <c r="G25" s="12"/>
      <c r="H25" s="12"/>
      <c r="I25" s="12"/>
      <c r="J25" s="12"/>
      <c r="K25" s="12"/>
      <c r="L25" s="12"/>
      <c r="M25" s="32"/>
      <c r="N25" s="41"/>
      <c r="O25" s="74">
        <f t="shared" si="0"/>
        <v>43</v>
      </c>
    </row>
    <row r="26" spans="1:15" ht="21" customHeight="1">
      <c r="A26" s="109"/>
      <c r="B26" s="98" t="s">
        <v>19</v>
      </c>
      <c r="C26" s="10" t="s">
        <v>16</v>
      </c>
      <c r="D26" s="11">
        <v>22</v>
      </c>
      <c r="E26" s="12">
        <v>30</v>
      </c>
      <c r="F26" s="12"/>
      <c r="G26" s="12"/>
      <c r="H26" s="12"/>
      <c r="I26" s="12"/>
      <c r="J26" s="12"/>
      <c r="K26" s="12"/>
      <c r="L26" s="12"/>
      <c r="M26" s="32"/>
      <c r="N26" s="41"/>
      <c r="O26" s="74">
        <f t="shared" si="0"/>
        <v>52</v>
      </c>
    </row>
    <row r="27" spans="1:15" ht="21" customHeight="1">
      <c r="A27" s="109"/>
      <c r="B27" s="98"/>
      <c r="C27" s="10" t="s">
        <v>17</v>
      </c>
      <c r="D27" s="11">
        <v>12</v>
      </c>
      <c r="E27" s="12">
        <v>3</v>
      </c>
      <c r="F27" s="12"/>
      <c r="G27" s="12"/>
      <c r="H27" s="12"/>
      <c r="I27" s="12"/>
      <c r="J27" s="12"/>
      <c r="K27" s="12"/>
      <c r="L27" s="12"/>
      <c r="M27" s="32"/>
      <c r="N27" s="41"/>
      <c r="O27" s="74">
        <f t="shared" si="0"/>
        <v>15</v>
      </c>
    </row>
    <row r="28" spans="1:15" ht="21" customHeight="1">
      <c r="A28" s="109"/>
      <c r="B28" s="98"/>
      <c r="C28" s="10" t="s">
        <v>18</v>
      </c>
      <c r="D28" s="11">
        <f>SUM(D26:D27)</f>
        <v>34</v>
      </c>
      <c r="E28" s="12">
        <f>SUM(E26:E27)</f>
        <v>33</v>
      </c>
      <c r="F28" s="12"/>
      <c r="G28" s="12"/>
      <c r="H28" s="12"/>
      <c r="I28" s="12"/>
      <c r="J28" s="12"/>
      <c r="K28" s="12"/>
      <c r="L28" s="12"/>
      <c r="M28" s="32"/>
      <c r="N28" s="41"/>
      <c r="O28" s="74">
        <f t="shared" si="0"/>
        <v>67</v>
      </c>
    </row>
    <row r="29" spans="1:15" ht="21" customHeight="1">
      <c r="A29" s="109"/>
      <c r="B29" s="98" t="s">
        <v>84</v>
      </c>
      <c r="C29" s="10" t="s">
        <v>16</v>
      </c>
      <c r="D29" s="11">
        <f aca="true" t="shared" si="2" ref="D29:E31">D23+D26</f>
        <v>24</v>
      </c>
      <c r="E29" s="11">
        <f t="shared" si="2"/>
        <v>40</v>
      </c>
      <c r="F29" s="11"/>
      <c r="G29" s="11"/>
      <c r="H29" s="11"/>
      <c r="I29" s="11"/>
      <c r="J29" s="11"/>
      <c r="K29" s="11"/>
      <c r="L29" s="11"/>
      <c r="M29" s="54"/>
      <c r="N29" s="41"/>
      <c r="O29" s="74">
        <f t="shared" si="0"/>
        <v>64</v>
      </c>
    </row>
    <row r="30" spans="1:15" ht="21" customHeight="1">
      <c r="A30" s="109"/>
      <c r="B30" s="98"/>
      <c r="C30" s="10" t="s">
        <v>17</v>
      </c>
      <c r="D30" s="11">
        <f t="shared" si="2"/>
        <v>41</v>
      </c>
      <c r="E30" s="11">
        <f t="shared" si="2"/>
        <v>5</v>
      </c>
      <c r="F30" s="11"/>
      <c r="G30" s="11"/>
      <c r="H30" s="11"/>
      <c r="I30" s="11"/>
      <c r="J30" s="11"/>
      <c r="K30" s="11"/>
      <c r="L30" s="11"/>
      <c r="M30" s="54"/>
      <c r="N30" s="41"/>
      <c r="O30" s="74">
        <f t="shared" si="0"/>
        <v>46</v>
      </c>
    </row>
    <row r="31" spans="1:15" ht="21" customHeight="1" thickBot="1">
      <c r="A31" s="110"/>
      <c r="B31" s="101"/>
      <c r="C31" s="13" t="s">
        <v>18</v>
      </c>
      <c r="D31" s="11">
        <f t="shared" si="2"/>
        <v>65</v>
      </c>
      <c r="E31" s="11">
        <f t="shared" si="2"/>
        <v>45</v>
      </c>
      <c r="F31" s="11"/>
      <c r="G31" s="11"/>
      <c r="H31" s="11"/>
      <c r="I31" s="11"/>
      <c r="J31" s="11"/>
      <c r="K31" s="11"/>
      <c r="L31" s="11"/>
      <c r="M31" s="54"/>
      <c r="N31" s="41"/>
      <c r="O31" s="74">
        <f t="shared" si="0"/>
        <v>110</v>
      </c>
    </row>
    <row r="32" spans="1:15" ht="21" customHeight="1">
      <c r="A32" s="108" t="s">
        <v>85</v>
      </c>
      <c r="B32" s="97" t="s">
        <v>15</v>
      </c>
      <c r="C32" s="7" t="s">
        <v>16</v>
      </c>
      <c r="D32" s="8">
        <v>1024</v>
      </c>
      <c r="E32" s="9">
        <v>901</v>
      </c>
      <c r="F32" s="9"/>
      <c r="G32" s="9"/>
      <c r="H32" s="9"/>
      <c r="I32" s="9"/>
      <c r="J32" s="9"/>
      <c r="K32" s="9"/>
      <c r="L32" s="9"/>
      <c r="M32" s="37"/>
      <c r="N32" s="43"/>
      <c r="O32" s="79">
        <f t="shared" si="0"/>
        <v>1925</v>
      </c>
    </row>
    <row r="33" spans="1:15" ht="21" customHeight="1">
      <c r="A33" s="109"/>
      <c r="B33" s="98"/>
      <c r="C33" s="10" t="s">
        <v>17</v>
      </c>
      <c r="D33" s="11">
        <v>1</v>
      </c>
      <c r="E33" s="12"/>
      <c r="F33" s="12"/>
      <c r="G33" s="12"/>
      <c r="H33" s="12"/>
      <c r="I33" s="12"/>
      <c r="J33" s="12"/>
      <c r="K33" s="12"/>
      <c r="L33" s="12"/>
      <c r="M33" s="32"/>
      <c r="N33" s="41"/>
      <c r="O33" s="89">
        <f t="shared" si="0"/>
        <v>1</v>
      </c>
    </row>
    <row r="34" spans="1:15" ht="21" customHeight="1">
      <c r="A34" s="109"/>
      <c r="B34" s="98"/>
      <c r="C34" s="10" t="s">
        <v>18</v>
      </c>
      <c r="D34" s="11">
        <f>SUM(D32:D33)</f>
        <v>1025</v>
      </c>
      <c r="E34" s="12">
        <f>SUM(E32:E33)</f>
        <v>901</v>
      </c>
      <c r="F34" s="12"/>
      <c r="G34" s="12"/>
      <c r="H34" s="12"/>
      <c r="I34" s="12"/>
      <c r="J34" s="12"/>
      <c r="K34" s="12"/>
      <c r="L34" s="12"/>
      <c r="M34" s="32"/>
      <c r="N34" s="41"/>
      <c r="O34" s="89">
        <f t="shared" si="0"/>
        <v>1926</v>
      </c>
    </row>
    <row r="35" spans="1:15" ht="21" customHeight="1">
      <c r="A35" s="109"/>
      <c r="B35" s="98" t="s">
        <v>19</v>
      </c>
      <c r="C35" s="10" t="s">
        <v>16</v>
      </c>
      <c r="D35" s="11">
        <v>1775</v>
      </c>
      <c r="E35" s="12">
        <v>1457</v>
      </c>
      <c r="F35" s="12"/>
      <c r="G35" s="12"/>
      <c r="H35" s="12"/>
      <c r="I35" s="12"/>
      <c r="J35" s="12"/>
      <c r="K35" s="12"/>
      <c r="L35" s="12"/>
      <c r="M35" s="32"/>
      <c r="N35" s="41"/>
      <c r="O35" s="74">
        <f t="shared" si="0"/>
        <v>3232</v>
      </c>
    </row>
    <row r="36" spans="1:15" ht="21" customHeight="1">
      <c r="A36" s="109"/>
      <c r="B36" s="98"/>
      <c r="C36" s="10" t="s">
        <v>17</v>
      </c>
      <c r="D36" s="11">
        <v>12</v>
      </c>
      <c r="E36" s="12">
        <v>6</v>
      </c>
      <c r="F36" s="12"/>
      <c r="G36" s="12"/>
      <c r="H36" s="12"/>
      <c r="I36" s="12"/>
      <c r="J36" s="12"/>
      <c r="K36" s="12"/>
      <c r="L36" s="12"/>
      <c r="M36" s="32"/>
      <c r="N36" s="41"/>
      <c r="O36" s="74">
        <f t="shared" si="0"/>
        <v>18</v>
      </c>
    </row>
    <row r="37" spans="1:15" ht="21" customHeight="1">
      <c r="A37" s="109"/>
      <c r="B37" s="98"/>
      <c r="C37" s="10" t="s">
        <v>18</v>
      </c>
      <c r="D37" s="11">
        <f>SUM(D35:D36)</f>
        <v>1787</v>
      </c>
      <c r="E37" s="12">
        <f>SUM(E35:E36)</f>
        <v>1463</v>
      </c>
      <c r="F37" s="12"/>
      <c r="G37" s="12"/>
      <c r="H37" s="12"/>
      <c r="I37" s="12"/>
      <c r="J37" s="12"/>
      <c r="K37" s="12"/>
      <c r="L37" s="12"/>
      <c r="M37" s="32"/>
      <c r="N37" s="41"/>
      <c r="O37" s="74">
        <f t="shared" si="0"/>
        <v>3250</v>
      </c>
    </row>
    <row r="38" spans="1:15" ht="21" customHeight="1">
      <c r="A38" s="109"/>
      <c r="B38" s="98" t="s">
        <v>84</v>
      </c>
      <c r="C38" s="10" t="s">
        <v>16</v>
      </c>
      <c r="D38" s="11">
        <f aca="true" t="shared" si="3" ref="D38:E40">D32+D35</f>
        <v>2799</v>
      </c>
      <c r="E38" s="11">
        <f t="shared" si="3"/>
        <v>2358</v>
      </c>
      <c r="F38" s="11"/>
      <c r="G38" s="11"/>
      <c r="H38" s="11"/>
      <c r="I38" s="11"/>
      <c r="J38" s="11"/>
      <c r="K38" s="11"/>
      <c r="L38" s="11"/>
      <c r="M38" s="54"/>
      <c r="N38" s="41"/>
      <c r="O38" s="74">
        <f t="shared" si="0"/>
        <v>5157</v>
      </c>
    </row>
    <row r="39" spans="1:15" ht="21" customHeight="1">
      <c r="A39" s="109"/>
      <c r="B39" s="98"/>
      <c r="C39" s="10" t="s">
        <v>17</v>
      </c>
      <c r="D39" s="11">
        <f t="shared" si="3"/>
        <v>13</v>
      </c>
      <c r="E39" s="11">
        <f t="shared" si="3"/>
        <v>6</v>
      </c>
      <c r="F39" s="11"/>
      <c r="G39" s="11"/>
      <c r="H39" s="11"/>
      <c r="I39" s="11"/>
      <c r="J39" s="11"/>
      <c r="K39" s="11"/>
      <c r="L39" s="11"/>
      <c r="M39" s="54"/>
      <c r="N39" s="41"/>
      <c r="O39" s="74">
        <f t="shared" si="0"/>
        <v>19</v>
      </c>
    </row>
    <row r="40" spans="1:15" ht="21" customHeight="1" thickBot="1">
      <c r="A40" s="110"/>
      <c r="B40" s="101"/>
      <c r="C40" s="13" t="s">
        <v>18</v>
      </c>
      <c r="D40" s="11">
        <f t="shared" si="3"/>
        <v>2812</v>
      </c>
      <c r="E40" s="11">
        <f t="shared" si="3"/>
        <v>2364</v>
      </c>
      <c r="F40" s="11"/>
      <c r="G40" s="11"/>
      <c r="H40" s="11"/>
      <c r="I40" s="11"/>
      <c r="J40" s="11"/>
      <c r="K40" s="11"/>
      <c r="L40" s="11"/>
      <c r="M40" s="54"/>
      <c r="N40" s="41"/>
      <c r="O40" s="74">
        <f t="shared" si="0"/>
        <v>5176</v>
      </c>
    </row>
    <row r="41" spans="1:15" ht="21" customHeight="1">
      <c r="A41" s="182" t="s">
        <v>21</v>
      </c>
      <c r="B41" s="183"/>
      <c r="C41" s="7" t="s">
        <v>16</v>
      </c>
      <c r="D41" s="8">
        <v>146</v>
      </c>
      <c r="E41" s="9">
        <v>143</v>
      </c>
      <c r="F41" s="9"/>
      <c r="G41" s="9"/>
      <c r="H41" s="9"/>
      <c r="I41" s="9"/>
      <c r="J41" s="9"/>
      <c r="K41" s="9"/>
      <c r="L41" s="9"/>
      <c r="M41" s="37"/>
      <c r="N41" s="43"/>
      <c r="O41" s="73">
        <f t="shared" si="0"/>
        <v>289</v>
      </c>
    </row>
    <row r="42" spans="1:15" ht="21" customHeight="1">
      <c r="A42" s="184"/>
      <c r="B42" s="185"/>
      <c r="C42" s="10" t="s">
        <v>17</v>
      </c>
      <c r="D42" s="11">
        <v>40</v>
      </c>
      <c r="E42" s="12">
        <v>11</v>
      </c>
      <c r="F42" s="12"/>
      <c r="G42" s="12"/>
      <c r="H42" s="12"/>
      <c r="I42" s="12"/>
      <c r="J42" s="12"/>
      <c r="K42" s="12"/>
      <c r="L42" s="12"/>
      <c r="M42" s="32"/>
      <c r="N42" s="41"/>
      <c r="O42" s="74">
        <f t="shared" si="0"/>
        <v>51</v>
      </c>
    </row>
    <row r="43" spans="1:15" ht="21" customHeight="1" thickBot="1">
      <c r="A43" s="186"/>
      <c r="B43" s="187"/>
      <c r="C43" s="13" t="s">
        <v>18</v>
      </c>
      <c r="D43" s="14">
        <f>SUM(D41:D42)</f>
        <v>186</v>
      </c>
      <c r="E43" s="44">
        <f>SUM(E41:E42)</f>
        <v>154</v>
      </c>
      <c r="F43" s="44"/>
      <c r="G43" s="44"/>
      <c r="H43" s="44"/>
      <c r="I43" s="44"/>
      <c r="J43" s="44"/>
      <c r="K43" s="44"/>
      <c r="L43" s="44"/>
      <c r="M43" s="55"/>
      <c r="N43" s="45"/>
      <c r="O43" s="74">
        <f t="shared" si="0"/>
        <v>340</v>
      </c>
    </row>
    <row r="44" spans="1:15" ht="21" customHeight="1">
      <c r="A44" s="126" t="s">
        <v>22</v>
      </c>
      <c r="B44" s="127"/>
      <c r="C44" s="7" t="s">
        <v>16</v>
      </c>
      <c r="D44" s="8">
        <v>108</v>
      </c>
      <c r="E44" s="9">
        <v>64</v>
      </c>
      <c r="F44" s="9"/>
      <c r="G44" s="9"/>
      <c r="H44" s="9"/>
      <c r="I44" s="9"/>
      <c r="J44" s="9"/>
      <c r="K44" s="9"/>
      <c r="L44" s="9"/>
      <c r="M44" s="37"/>
      <c r="N44" s="43"/>
      <c r="O44" s="73">
        <f t="shared" si="0"/>
        <v>172</v>
      </c>
    </row>
    <row r="45" spans="1:15" ht="21" customHeight="1">
      <c r="A45" s="128"/>
      <c r="B45" s="129"/>
      <c r="C45" s="10" t="s">
        <v>17</v>
      </c>
      <c r="D45" s="11"/>
      <c r="E45" s="12"/>
      <c r="F45" s="12"/>
      <c r="G45" s="12"/>
      <c r="H45" s="12"/>
      <c r="I45" s="12"/>
      <c r="J45" s="12"/>
      <c r="K45" s="12"/>
      <c r="L45" s="12"/>
      <c r="M45" s="32"/>
      <c r="N45" s="41"/>
      <c r="O45" s="74">
        <f t="shared" si="0"/>
        <v>0</v>
      </c>
    </row>
    <row r="46" spans="1:15" ht="21" customHeight="1" thickBot="1">
      <c r="A46" s="130"/>
      <c r="B46" s="131"/>
      <c r="C46" s="13" t="s">
        <v>18</v>
      </c>
      <c r="D46" s="14">
        <f>SUM(D44:D45)</f>
        <v>108</v>
      </c>
      <c r="E46" s="44">
        <f>SUM(E44:E45)</f>
        <v>64</v>
      </c>
      <c r="F46" s="44"/>
      <c r="G46" s="44"/>
      <c r="H46" s="44"/>
      <c r="I46" s="44"/>
      <c r="J46" s="44"/>
      <c r="K46" s="44"/>
      <c r="L46" s="44"/>
      <c r="M46" s="55"/>
      <c r="N46" s="45"/>
      <c r="O46" s="80">
        <f t="shared" si="0"/>
        <v>172</v>
      </c>
    </row>
    <row r="47" spans="1:15" ht="21" customHeight="1" thickBot="1">
      <c r="A47" s="139" t="s">
        <v>23</v>
      </c>
      <c r="B47" s="140"/>
      <c r="C47" s="141"/>
      <c r="D47" s="15">
        <f>SUM(D46+D43+D40+D31+D22)</f>
        <v>3786</v>
      </c>
      <c r="E47" s="16">
        <f>SUM(E46+E43+E40+E31+E22)</f>
        <v>3130</v>
      </c>
      <c r="F47" s="16"/>
      <c r="G47" s="16"/>
      <c r="H47" s="16"/>
      <c r="I47" s="16"/>
      <c r="J47" s="16"/>
      <c r="K47" s="16"/>
      <c r="L47" s="16"/>
      <c r="M47" s="39"/>
      <c r="N47" s="48"/>
      <c r="O47" s="89">
        <f t="shared" si="0"/>
        <v>6916</v>
      </c>
    </row>
    <row r="48" spans="1:15" ht="21" customHeight="1" thickBot="1">
      <c r="A48" s="139" t="s">
        <v>83</v>
      </c>
      <c r="B48" s="140"/>
      <c r="C48" s="141"/>
      <c r="D48" s="15">
        <v>57</v>
      </c>
      <c r="E48" s="16">
        <v>28</v>
      </c>
      <c r="F48" s="16"/>
      <c r="G48" s="16"/>
      <c r="H48" s="16"/>
      <c r="I48" s="16"/>
      <c r="J48" s="16"/>
      <c r="K48" s="16"/>
      <c r="L48" s="16"/>
      <c r="M48" s="39"/>
      <c r="N48" s="48"/>
      <c r="O48" s="76">
        <f t="shared" si="0"/>
        <v>85</v>
      </c>
    </row>
    <row r="49" spans="1:15" ht="21" customHeight="1" thickBot="1">
      <c r="A49" s="139" t="s">
        <v>24</v>
      </c>
      <c r="B49" s="140"/>
      <c r="C49" s="141"/>
      <c r="D49" s="15">
        <f>SUM(D47:D48)</f>
        <v>3843</v>
      </c>
      <c r="E49" s="16">
        <f>SUM(E47:E48)</f>
        <v>3158</v>
      </c>
      <c r="F49" s="16"/>
      <c r="G49" s="16"/>
      <c r="H49" s="16"/>
      <c r="I49" s="16"/>
      <c r="J49" s="16"/>
      <c r="K49" s="16"/>
      <c r="L49" s="16"/>
      <c r="M49" s="39"/>
      <c r="N49" s="48"/>
      <c r="O49" s="76">
        <f t="shared" si="0"/>
        <v>7001</v>
      </c>
    </row>
    <row r="50" spans="1:15" ht="21" customHeight="1">
      <c r="A50" s="142" t="s">
        <v>82</v>
      </c>
      <c r="B50" s="132" t="s">
        <v>25</v>
      </c>
      <c r="C50" s="17" t="s">
        <v>26</v>
      </c>
      <c r="D50" s="18">
        <v>2543</v>
      </c>
      <c r="E50" s="19">
        <v>1822</v>
      </c>
      <c r="F50" s="19"/>
      <c r="G50" s="19"/>
      <c r="H50" s="19"/>
      <c r="I50" s="19"/>
      <c r="J50" s="19"/>
      <c r="K50" s="19"/>
      <c r="L50" s="19"/>
      <c r="M50" s="35"/>
      <c r="N50" s="46"/>
      <c r="O50" s="89">
        <f t="shared" si="0"/>
        <v>4365</v>
      </c>
    </row>
    <row r="51" spans="1:15" ht="21" customHeight="1">
      <c r="A51" s="99"/>
      <c r="B51" s="129"/>
      <c r="C51" s="10" t="s">
        <v>27</v>
      </c>
      <c r="D51" s="11">
        <v>1729</v>
      </c>
      <c r="E51" s="12">
        <v>1579</v>
      </c>
      <c r="F51" s="12"/>
      <c r="G51" s="12"/>
      <c r="H51" s="12"/>
      <c r="I51" s="12"/>
      <c r="J51" s="12"/>
      <c r="K51" s="12"/>
      <c r="L51" s="12"/>
      <c r="M51" s="32"/>
      <c r="N51" s="41"/>
      <c r="O51" s="74">
        <f t="shared" si="0"/>
        <v>3308</v>
      </c>
    </row>
    <row r="52" spans="1:15" ht="21" customHeight="1">
      <c r="A52" s="99"/>
      <c r="B52" s="129"/>
      <c r="C52" s="10" t="s">
        <v>18</v>
      </c>
      <c r="D52" s="11">
        <f>SUM(D50:D51)</f>
        <v>4272</v>
      </c>
      <c r="E52" s="12">
        <f>SUM(E50:E51)</f>
        <v>3401</v>
      </c>
      <c r="F52" s="12"/>
      <c r="G52" s="12"/>
      <c r="H52" s="12"/>
      <c r="I52" s="12"/>
      <c r="J52" s="12"/>
      <c r="K52" s="12"/>
      <c r="L52" s="12"/>
      <c r="M52" s="32"/>
      <c r="N52" s="41"/>
      <c r="O52" s="74">
        <f t="shared" si="0"/>
        <v>7673</v>
      </c>
    </row>
    <row r="53" spans="1:15" ht="21" customHeight="1">
      <c r="A53" s="99"/>
      <c r="B53" s="135" t="s">
        <v>81</v>
      </c>
      <c r="C53" s="136"/>
      <c r="D53" s="11">
        <v>44</v>
      </c>
      <c r="E53" s="12">
        <v>19</v>
      </c>
      <c r="F53" s="12"/>
      <c r="G53" s="12"/>
      <c r="H53" s="12"/>
      <c r="I53" s="12"/>
      <c r="J53" s="12"/>
      <c r="K53" s="12"/>
      <c r="L53" s="12"/>
      <c r="M53" s="32"/>
      <c r="N53" s="41"/>
      <c r="O53" s="74">
        <f t="shared" si="0"/>
        <v>63</v>
      </c>
    </row>
    <row r="54" spans="1:15" ht="21" customHeight="1" thickBot="1">
      <c r="A54" s="143"/>
      <c r="B54" s="137" t="s">
        <v>80</v>
      </c>
      <c r="C54" s="138"/>
      <c r="D54" s="20">
        <v>123</v>
      </c>
      <c r="E54" s="21">
        <v>71</v>
      </c>
      <c r="F54" s="21"/>
      <c r="G54" s="21"/>
      <c r="H54" s="21"/>
      <c r="I54" s="21"/>
      <c r="J54" s="21"/>
      <c r="K54" s="21"/>
      <c r="L54" s="21"/>
      <c r="M54" s="40"/>
      <c r="N54" s="42"/>
      <c r="O54" s="90">
        <f t="shared" si="0"/>
        <v>194</v>
      </c>
    </row>
    <row r="55" spans="1:15" ht="21" customHeight="1" thickBot="1">
      <c r="A55" s="144" t="s">
        <v>28</v>
      </c>
      <c r="B55" s="145"/>
      <c r="C55" s="146"/>
      <c r="D55" s="15">
        <f>SUM(D52:D54)</f>
        <v>4439</v>
      </c>
      <c r="E55" s="16">
        <f>SUM(E52:E54)</f>
        <v>3491</v>
      </c>
      <c r="F55" s="16"/>
      <c r="G55" s="16"/>
      <c r="H55" s="16"/>
      <c r="I55" s="16"/>
      <c r="J55" s="16"/>
      <c r="K55" s="16"/>
      <c r="L55" s="16"/>
      <c r="M55" s="39"/>
      <c r="N55" s="48"/>
      <c r="O55" s="76">
        <f t="shared" si="0"/>
        <v>7930</v>
      </c>
    </row>
    <row r="56" spans="1:15" ht="23.25" customHeight="1" thickBot="1">
      <c r="A56" s="147" t="s">
        <v>10</v>
      </c>
      <c r="B56" s="148"/>
      <c r="C56" s="149"/>
      <c r="D56" s="77">
        <f>SUM(D49+D55)</f>
        <v>8282</v>
      </c>
      <c r="E56" s="78">
        <f>SUM(E49+E55)</f>
        <v>6649</v>
      </c>
      <c r="F56" s="78"/>
      <c r="G56" s="78"/>
      <c r="H56" s="78"/>
      <c r="I56" s="78"/>
      <c r="J56" s="78"/>
      <c r="K56" s="78"/>
      <c r="L56" s="78"/>
      <c r="M56" s="82"/>
      <c r="N56" s="94"/>
      <c r="O56" s="76">
        <f t="shared" si="0"/>
        <v>14931</v>
      </c>
    </row>
    <row r="59" spans="1:15" ht="13.5">
      <c r="A59" s="133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</row>
    <row r="60" spans="1:15" ht="13.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</row>
  </sheetData>
  <sheetProtection/>
  <mergeCells count="41">
    <mergeCell ref="A59:O60"/>
    <mergeCell ref="B11:B13"/>
    <mergeCell ref="B14:B16"/>
    <mergeCell ref="B17:B19"/>
    <mergeCell ref="B20:B22"/>
    <mergeCell ref="B29:B31"/>
    <mergeCell ref="A56:C56"/>
    <mergeCell ref="A55:C55"/>
    <mergeCell ref="B53:C53"/>
    <mergeCell ref="B54:C54"/>
    <mergeCell ref="B50:B52"/>
    <mergeCell ref="A50:A54"/>
    <mergeCell ref="B38:B40"/>
    <mergeCell ref="A49:C49"/>
    <mergeCell ref="A48:C48"/>
    <mergeCell ref="A41:B43"/>
    <mergeCell ref="A32:A40"/>
    <mergeCell ref="B32:B34"/>
    <mergeCell ref="B26:B28"/>
    <mergeCell ref="B35:B37"/>
    <mergeCell ref="A47:C47"/>
    <mergeCell ref="A44:B46"/>
    <mergeCell ref="A11:A22"/>
    <mergeCell ref="A23:A31"/>
    <mergeCell ref="B23:B25"/>
    <mergeCell ref="A8:A10"/>
    <mergeCell ref="D7:D10"/>
    <mergeCell ref="F7:F10"/>
    <mergeCell ref="A7:C7"/>
    <mergeCell ref="E7:E10"/>
    <mergeCell ref="C8:C10"/>
    <mergeCell ref="B8:B10"/>
    <mergeCell ref="O7:O10"/>
    <mergeCell ref="M7:M10"/>
    <mergeCell ref="K7:K10"/>
    <mergeCell ref="L7:L10"/>
    <mergeCell ref="G7:G10"/>
    <mergeCell ref="I7:I10"/>
    <mergeCell ref="N7:N10"/>
    <mergeCell ref="J7:J10"/>
    <mergeCell ref="H7:H10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59" sqref="A59:O60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5" ht="15" customHeight="1">
      <c r="A4" s="22"/>
      <c r="B4" s="22"/>
      <c r="C4" s="22"/>
      <c r="D4" s="23"/>
      <c r="E4" s="1" t="s">
        <v>11</v>
      </c>
    </row>
    <row r="5" spans="1:15" ht="15" customHeight="1">
      <c r="A5" s="6"/>
      <c r="B5" s="49" t="s">
        <v>35</v>
      </c>
      <c r="C5" s="50"/>
      <c r="O5" s="24"/>
    </row>
    <row r="6" spans="5:15" ht="15" customHeight="1" thickBot="1">
      <c r="E6" s="5"/>
      <c r="F6" s="5"/>
      <c r="G6" s="5"/>
      <c r="H6" s="5"/>
      <c r="I6" s="5"/>
      <c r="O6" s="25"/>
    </row>
    <row r="7" spans="1:15" ht="48" customHeight="1">
      <c r="A7" s="105" t="s">
        <v>4</v>
      </c>
      <c r="B7" s="106"/>
      <c r="C7" s="107"/>
      <c r="D7" s="118" t="s">
        <v>36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62" t="s">
        <v>43</v>
      </c>
    </row>
    <row r="8" spans="1:15" ht="13.5">
      <c r="A8" s="99" t="s">
        <v>12</v>
      </c>
      <c r="B8" s="98" t="s">
        <v>13</v>
      </c>
      <c r="C8" s="121" t="s">
        <v>14</v>
      </c>
      <c r="D8" s="153"/>
      <c r="E8" s="153"/>
      <c r="F8" s="153"/>
      <c r="G8" s="153"/>
      <c r="H8" s="155"/>
      <c r="I8" s="155"/>
      <c r="J8" s="153"/>
      <c r="K8" s="153"/>
      <c r="L8" s="153"/>
      <c r="M8" s="153"/>
      <c r="N8" s="153"/>
      <c r="O8" s="163"/>
    </row>
    <row r="9" spans="1:15" ht="13.5">
      <c r="A9" s="99"/>
      <c r="B9" s="98"/>
      <c r="C9" s="121"/>
      <c r="D9" s="153"/>
      <c r="E9" s="153"/>
      <c r="F9" s="153"/>
      <c r="G9" s="153"/>
      <c r="H9" s="155"/>
      <c r="I9" s="155"/>
      <c r="J9" s="153"/>
      <c r="K9" s="153"/>
      <c r="L9" s="153"/>
      <c r="M9" s="153"/>
      <c r="N9" s="153"/>
      <c r="O9" s="163"/>
    </row>
    <row r="10" spans="1:15" ht="18.75" customHeight="1" thickBot="1">
      <c r="A10" s="100"/>
      <c r="B10" s="101"/>
      <c r="C10" s="122"/>
      <c r="D10" s="154"/>
      <c r="E10" s="154"/>
      <c r="F10" s="154"/>
      <c r="G10" s="154"/>
      <c r="H10" s="156"/>
      <c r="I10" s="156"/>
      <c r="J10" s="154"/>
      <c r="K10" s="154"/>
      <c r="L10" s="154"/>
      <c r="M10" s="154"/>
      <c r="N10" s="154"/>
      <c r="O10" s="164"/>
    </row>
    <row r="11" spans="1:15" ht="21" customHeight="1">
      <c r="A11" s="108" t="s">
        <v>6</v>
      </c>
      <c r="B11" s="97" t="s">
        <v>15</v>
      </c>
      <c r="C11" s="7" t="s">
        <v>16</v>
      </c>
      <c r="D11" s="9">
        <v>42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73">
        <f aca="true" t="shared" si="0" ref="O11:O56">SUM(D11:N11)</f>
        <v>42</v>
      </c>
    </row>
    <row r="12" spans="1:15" ht="21" customHeight="1">
      <c r="A12" s="109"/>
      <c r="B12" s="98"/>
      <c r="C12" s="10" t="s">
        <v>17</v>
      </c>
      <c r="D12" s="12">
        <v>2</v>
      </c>
      <c r="E12" s="12" t="s">
        <v>31</v>
      </c>
      <c r="F12" s="12"/>
      <c r="G12" s="12"/>
      <c r="H12" s="12"/>
      <c r="I12" s="12"/>
      <c r="J12" s="12"/>
      <c r="K12" s="12"/>
      <c r="L12" s="12"/>
      <c r="M12" s="12"/>
      <c r="N12" s="12"/>
      <c r="O12" s="74">
        <f t="shared" si="0"/>
        <v>2</v>
      </c>
    </row>
    <row r="13" spans="1:15" ht="21" customHeight="1">
      <c r="A13" s="109"/>
      <c r="B13" s="98"/>
      <c r="C13" s="10" t="s">
        <v>18</v>
      </c>
      <c r="D13" s="12">
        <f>SUM(D11:D12)</f>
        <v>44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74">
        <f t="shared" si="0"/>
        <v>44</v>
      </c>
    </row>
    <row r="14" spans="1:15" ht="21" customHeight="1">
      <c r="A14" s="109"/>
      <c r="B14" s="98" t="s">
        <v>19</v>
      </c>
      <c r="C14" s="10" t="s">
        <v>16</v>
      </c>
      <c r="D14" s="12">
        <v>101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74">
        <f t="shared" si="0"/>
        <v>101</v>
      </c>
    </row>
    <row r="15" spans="1:15" ht="21" customHeight="1">
      <c r="A15" s="109"/>
      <c r="B15" s="98"/>
      <c r="C15" s="10" t="s">
        <v>17</v>
      </c>
      <c r="D15" s="12">
        <v>3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74">
        <f t="shared" si="0"/>
        <v>3</v>
      </c>
    </row>
    <row r="16" spans="1:15" ht="21" customHeight="1">
      <c r="A16" s="109"/>
      <c r="B16" s="98"/>
      <c r="C16" s="10" t="s">
        <v>18</v>
      </c>
      <c r="D16" s="11">
        <f>SUM(D14:D15)</f>
        <v>104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74">
        <f t="shared" si="0"/>
        <v>104</v>
      </c>
    </row>
    <row r="17" spans="1:15" ht="21" customHeight="1">
      <c r="A17" s="109"/>
      <c r="B17" s="98" t="s">
        <v>20</v>
      </c>
      <c r="C17" s="10" t="s">
        <v>16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74">
        <f t="shared" si="0"/>
        <v>0</v>
      </c>
    </row>
    <row r="18" spans="1:15" ht="21" customHeight="1">
      <c r="A18" s="109"/>
      <c r="B18" s="98"/>
      <c r="C18" s="10" t="s">
        <v>17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74">
        <f t="shared" si="0"/>
        <v>0</v>
      </c>
    </row>
    <row r="19" spans="1:15" ht="21" customHeight="1">
      <c r="A19" s="109"/>
      <c r="B19" s="98"/>
      <c r="C19" s="10" t="s">
        <v>18</v>
      </c>
      <c r="D19" s="12">
        <f>SUM(D17:D18)</f>
        <v>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74">
        <f t="shared" si="0"/>
        <v>0</v>
      </c>
    </row>
    <row r="20" spans="1:15" ht="21" customHeight="1">
      <c r="A20" s="109"/>
      <c r="B20" s="98" t="s">
        <v>141</v>
      </c>
      <c r="C20" s="10" t="s">
        <v>16</v>
      </c>
      <c r="D20" s="11">
        <f>D11+D14+D17</f>
        <v>143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74">
        <f t="shared" si="0"/>
        <v>143</v>
      </c>
    </row>
    <row r="21" spans="1:15" ht="21" customHeight="1">
      <c r="A21" s="109"/>
      <c r="B21" s="98"/>
      <c r="C21" s="10" t="s">
        <v>17</v>
      </c>
      <c r="D21" s="11">
        <f>D12+D15+D18</f>
        <v>5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74">
        <f t="shared" si="0"/>
        <v>5</v>
      </c>
    </row>
    <row r="22" spans="1:15" ht="21" customHeight="1" thickBot="1">
      <c r="A22" s="110"/>
      <c r="B22" s="101"/>
      <c r="C22" s="13" t="s">
        <v>18</v>
      </c>
      <c r="D22" s="11">
        <f>SUM(D20:D21)</f>
        <v>148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74">
        <f t="shared" si="0"/>
        <v>148</v>
      </c>
    </row>
    <row r="23" spans="1:15" ht="21" customHeight="1">
      <c r="A23" s="108" t="s">
        <v>143</v>
      </c>
      <c r="B23" s="97" t="s">
        <v>15</v>
      </c>
      <c r="C23" s="7" t="s">
        <v>16</v>
      </c>
      <c r="D23" s="9">
        <v>3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73">
        <f t="shared" si="0"/>
        <v>3</v>
      </c>
    </row>
    <row r="24" spans="1:15" ht="21" customHeight="1">
      <c r="A24" s="109"/>
      <c r="B24" s="98"/>
      <c r="C24" s="10" t="s">
        <v>17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74">
        <f t="shared" si="0"/>
        <v>0</v>
      </c>
    </row>
    <row r="25" spans="1:15" ht="21" customHeight="1">
      <c r="A25" s="109"/>
      <c r="B25" s="98"/>
      <c r="C25" s="10" t="s">
        <v>18</v>
      </c>
      <c r="D25" s="11">
        <f>SUM(D23:D24)</f>
        <v>3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74">
        <f t="shared" si="0"/>
        <v>3</v>
      </c>
    </row>
    <row r="26" spans="1:15" ht="21" customHeight="1">
      <c r="A26" s="109"/>
      <c r="B26" s="98" t="s">
        <v>19</v>
      </c>
      <c r="C26" s="10" t="s">
        <v>16</v>
      </c>
      <c r="D26" s="12">
        <v>5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74">
        <f t="shared" si="0"/>
        <v>5</v>
      </c>
    </row>
    <row r="27" spans="1:15" ht="21" customHeight="1">
      <c r="A27" s="109"/>
      <c r="B27" s="98"/>
      <c r="C27" s="10" t="s">
        <v>17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74">
        <f t="shared" si="0"/>
        <v>0</v>
      </c>
    </row>
    <row r="28" spans="1:15" ht="21" customHeight="1">
      <c r="A28" s="109"/>
      <c r="B28" s="98"/>
      <c r="C28" s="10" t="s">
        <v>18</v>
      </c>
      <c r="D28" s="11">
        <f>SUM(D26:D27)</f>
        <v>5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74">
        <f t="shared" si="0"/>
        <v>5</v>
      </c>
    </row>
    <row r="29" spans="1:15" ht="21" customHeight="1">
      <c r="A29" s="109"/>
      <c r="B29" s="98" t="s">
        <v>141</v>
      </c>
      <c r="C29" s="10" t="s">
        <v>16</v>
      </c>
      <c r="D29" s="11">
        <f>D23+D26</f>
        <v>8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74">
        <f t="shared" si="0"/>
        <v>8</v>
      </c>
    </row>
    <row r="30" spans="1:15" ht="21" customHeight="1">
      <c r="A30" s="109"/>
      <c r="B30" s="98"/>
      <c r="C30" s="10" t="s">
        <v>17</v>
      </c>
      <c r="D30" s="11">
        <f>D24+D27</f>
        <v>0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74">
        <f t="shared" si="0"/>
        <v>0</v>
      </c>
    </row>
    <row r="31" spans="1:15" ht="21" customHeight="1" thickBot="1">
      <c r="A31" s="110"/>
      <c r="B31" s="101"/>
      <c r="C31" s="13" t="s">
        <v>18</v>
      </c>
      <c r="D31" s="11">
        <f>D25+D28</f>
        <v>8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74">
        <f t="shared" si="0"/>
        <v>8</v>
      </c>
    </row>
    <row r="32" spans="1:15" ht="21" customHeight="1">
      <c r="A32" s="108" t="s">
        <v>142</v>
      </c>
      <c r="B32" s="97" t="s">
        <v>15</v>
      </c>
      <c r="C32" s="7" t="s">
        <v>16</v>
      </c>
      <c r="D32" s="9">
        <v>190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73">
        <f t="shared" si="0"/>
        <v>190</v>
      </c>
    </row>
    <row r="33" spans="1:15" ht="21" customHeight="1">
      <c r="A33" s="109"/>
      <c r="B33" s="98"/>
      <c r="C33" s="10" t="s">
        <v>17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74">
        <f t="shared" si="0"/>
        <v>0</v>
      </c>
    </row>
    <row r="34" spans="1:15" ht="21" customHeight="1">
      <c r="A34" s="109"/>
      <c r="B34" s="98"/>
      <c r="C34" s="10" t="s">
        <v>18</v>
      </c>
      <c r="D34" s="11">
        <f>SUM(D32:D33)</f>
        <v>190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74">
        <f t="shared" si="0"/>
        <v>190</v>
      </c>
    </row>
    <row r="35" spans="1:15" ht="21" customHeight="1">
      <c r="A35" s="109"/>
      <c r="B35" s="98" t="s">
        <v>19</v>
      </c>
      <c r="C35" s="10" t="s">
        <v>16</v>
      </c>
      <c r="D35" s="12">
        <v>247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4">
        <f t="shared" si="0"/>
        <v>247</v>
      </c>
    </row>
    <row r="36" spans="1:15" ht="21" customHeight="1">
      <c r="A36" s="109"/>
      <c r="B36" s="98"/>
      <c r="C36" s="10" t="s">
        <v>17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74">
        <f t="shared" si="0"/>
        <v>0</v>
      </c>
    </row>
    <row r="37" spans="1:15" ht="21" customHeight="1">
      <c r="A37" s="109"/>
      <c r="B37" s="98"/>
      <c r="C37" s="10" t="s">
        <v>18</v>
      </c>
      <c r="D37" s="12">
        <f>SUM(D35:D36)</f>
        <v>247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74">
        <f t="shared" si="0"/>
        <v>247</v>
      </c>
    </row>
    <row r="38" spans="1:15" ht="21" customHeight="1">
      <c r="A38" s="109"/>
      <c r="B38" s="98" t="s">
        <v>141</v>
      </c>
      <c r="C38" s="10" t="s">
        <v>16</v>
      </c>
      <c r="D38" s="11">
        <f>D32+D35</f>
        <v>437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74">
        <f t="shared" si="0"/>
        <v>437</v>
      </c>
    </row>
    <row r="39" spans="1:15" ht="21" customHeight="1">
      <c r="A39" s="109"/>
      <c r="B39" s="98"/>
      <c r="C39" s="10" t="s">
        <v>17</v>
      </c>
      <c r="D39" s="11">
        <f>D33+D36</f>
        <v>0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74">
        <f t="shared" si="0"/>
        <v>0</v>
      </c>
    </row>
    <row r="40" spans="1:15" ht="21" customHeight="1" thickBot="1">
      <c r="A40" s="110"/>
      <c r="B40" s="101"/>
      <c r="C40" s="13" t="s">
        <v>18</v>
      </c>
      <c r="D40" s="11">
        <f>D34+D37</f>
        <v>437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74">
        <f t="shared" si="0"/>
        <v>437</v>
      </c>
    </row>
    <row r="41" spans="1:15" ht="21" customHeight="1">
      <c r="A41" s="126" t="s">
        <v>21</v>
      </c>
      <c r="B41" s="127"/>
      <c r="C41" s="7" t="s">
        <v>16</v>
      </c>
      <c r="D41" s="9">
        <v>22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73">
        <f t="shared" si="0"/>
        <v>22</v>
      </c>
    </row>
    <row r="42" spans="1:15" ht="21" customHeight="1">
      <c r="A42" s="128"/>
      <c r="B42" s="129"/>
      <c r="C42" s="10" t="s">
        <v>17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74">
        <f t="shared" si="0"/>
        <v>0</v>
      </c>
    </row>
    <row r="43" spans="1:15" ht="21" customHeight="1" thickBot="1">
      <c r="A43" s="130"/>
      <c r="B43" s="131"/>
      <c r="C43" s="13" t="s">
        <v>18</v>
      </c>
      <c r="D43" s="14">
        <f>SUM(D41:D42)</f>
        <v>22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89">
        <f t="shared" si="0"/>
        <v>22</v>
      </c>
    </row>
    <row r="44" spans="1:15" ht="21" customHeight="1">
      <c r="A44" s="126" t="s">
        <v>22</v>
      </c>
      <c r="B44" s="127"/>
      <c r="C44" s="7" t="s">
        <v>16</v>
      </c>
      <c r="D44" s="9">
        <v>27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73">
        <f t="shared" si="0"/>
        <v>27</v>
      </c>
    </row>
    <row r="45" spans="1:15" ht="21" customHeight="1">
      <c r="A45" s="128"/>
      <c r="B45" s="129"/>
      <c r="C45" s="10" t="s">
        <v>17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4">
        <f t="shared" si="0"/>
        <v>0</v>
      </c>
    </row>
    <row r="46" spans="1:15" ht="21" customHeight="1" thickBot="1">
      <c r="A46" s="130"/>
      <c r="B46" s="131"/>
      <c r="C46" s="13" t="s">
        <v>18</v>
      </c>
      <c r="D46" s="14">
        <f>SUM(D44:D45)</f>
        <v>27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90">
        <f t="shared" si="0"/>
        <v>27</v>
      </c>
    </row>
    <row r="47" spans="1:15" ht="21" customHeight="1" thickBot="1">
      <c r="A47" s="139" t="s">
        <v>23</v>
      </c>
      <c r="B47" s="140"/>
      <c r="C47" s="141"/>
      <c r="D47" s="16">
        <f>SUM(D46+D43+D40+D31+D22)</f>
        <v>642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76">
        <f t="shared" si="0"/>
        <v>642</v>
      </c>
    </row>
    <row r="48" spans="1:15" ht="21" customHeight="1" thickBot="1">
      <c r="A48" s="139" t="s">
        <v>140</v>
      </c>
      <c r="B48" s="140"/>
      <c r="C48" s="141"/>
      <c r="D48" s="16">
        <v>10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76">
        <f t="shared" si="0"/>
        <v>10</v>
      </c>
    </row>
    <row r="49" spans="1:15" ht="21" customHeight="1" thickBot="1">
      <c r="A49" s="139" t="s">
        <v>24</v>
      </c>
      <c r="B49" s="140"/>
      <c r="C49" s="141"/>
      <c r="D49" s="16">
        <f>SUM(D47:D48)</f>
        <v>652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76">
        <f t="shared" si="0"/>
        <v>652</v>
      </c>
    </row>
    <row r="50" spans="1:15" ht="21" customHeight="1">
      <c r="A50" s="142" t="s">
        <v>139</v>
      </c>
      <c r="B50" s="132" t="s">
        <v>25</v>
      </c>
      <c r="C50" s="17" t="s">
        <v>26</v>
      </c>
      <c r="D50" s="19">
        <v>362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89">
        <f t="shared" si="0"/>
        <v>362</v>
      </c>
    </row>
    <row r="51" spans="1:15" ht="21" customHeight="1">
      <c r="A51" s="99"/>
      <c r="B51" s="129"/>
      <c r="C51" s="10" t="s">
        <v>27</v>
      </c>
      <c r="D51" s="12">
        <v>304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74">
        <f t="shared" si="0"/>
        <v>304</v>
      </c>
    </row>
    <row r="52" spans="1:15" ht="21" customHeight="1">
      <c r="A52" s="99"/>
      <c r="B52" s="129"/>
      <c r="C52" s="10" t="s">
        <v>18</v>
      </c>
      <c r="D52" s="11">
        <f>SUM(D50+D51)</f>
        <v>666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74">
        <f t="shared" si="0"/>
        <v>666</v>
      </c>
    </row>
    <row r="53" spans="1:15" ht="21" customHeight="1">
      <c r="A53" s="99"/>
      <c r="B53" s="135" t="s">
        <v>138</v>
      </c>
      <c r="C53" s="136"/>
      <c r="D53" s="12">
        <v>6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74">
        <f t="shared" si="0"/>
        <v>6</v>
      </c>
    </row>
    <row r="54" spans="1:15" ht="21" customHeight="1" thickBot="1">
      <c r="A54" s="143"/>
      <c r="B54" s="137" t="s">
        <v>137</v>
      </c>
      <c r="C54" s="138"/>
      <c r="D54" s="21">
        <v>29</v>
      </c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90">
        <f t="shared" si="0"/>
        <v>29</v>
      </c>
    </row>
    <row r="55" spans="1:15" ht="21" customHeight="1" thickBot="1">
      <c r="A55" s="144" t="s">
        <v>28</v>
      </c>
      <c r="B55" s="145"/>
      <c r="C55" s="146"/>
      <c r="D55" s="16">
        <f>SUM(D52:D54)</f>
        <v>701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76">
        <f t="shared" si="0"/>
        <v>701</v>
      </c>
    </row>
    <row r="56" spans="1:15" ht="23.25" customHeight="1" thickBot="1">
      <c r="A56" s="147" t="s">
        <v>136</v>
      </c>
      <c r="B56" s="148"/>
      <c r="C56" s="149"/>
      <c r="D56" s="78">
        <f>SUM(D49+D55)</f>
        <v>1353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6">
        <f t="shared" si="0"/>
        <v>1353</v>
      </c>
    </row>
    <row r="59" spans="1:15" ht="13.5">
      <c r="A59" s="133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</row>
    <row r="60" spans="1:15" ht="13.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</row>
  </sheetData>
  <sheetProtection/>
  <mergeCells count="41">
    <mergeCell ref="O7:O10"/>
    <mergeCell ref="L7:L10"/>
    <mergeCell ref="N7:N10"/>
    <mergeCell ref="M7:M10"/>
    <mergeCell ref="H7:H10"/>
    <mergeCell ref="A7:C7"/>
    <mergeCell ref="A11:A22"/>
    <mergeCell ref="A8:A10"/>
    <mergeCell ref="B8:B10"/>
    <mergeCell ref="B17:B19"/>
    <mergeCell ref="B20:B22"/>
    <mergeCell ref="F7:F10"/>
    <mergeCell ref="C8:C10"/>
    <mergeCell ref="E7:E10"/>
    <mergeCell ref="D7:D10"/>
    <mergeCell ref="B23:B25"/>
    <mergeCell ref="K7:K10"/>
    <mergeCell ref="J7:J10"/>
    <mergeCell ref="I7:I10"/>
    <mergeCell ref="G7:G10"/>
    <mergeCell ref="B14:B16"/>
    <mergeCell ref="B54:C54"/>
    <mergeCell ref="B11:B13"/>
    <mergeCell ref="A50:A54"/>
    <mergeCell ref="A44:B46"/>
    <mergeCell ref="B50:B52"/>
    <mergeCell ref="A48:C48"/>
    <mergeCell ref="A23:A31"/>
    <mergeCell ref="B29:B31"/>
    <mergeCell ref="A49:C49"/>
    <mergeCell ref="B32:B34"/>
    <mergeCell ref="B53:C53"/>
    <mergeCell ref="B35:B37"/>
    <mergeCell ref="A55:C55"/>
    <mergeCell ref="B26:B28"/>
    <mergeCell ref="A41:B43"/>
    <mergeCell ref="A59:O60"/>
    <mergeCell ref="A47:C47"/>
    <mergeCell ref="A56:C56"/>
    <mergeCell ref="A32:A40"/>
    <mergeCell ref="B38:B40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59" sqref="A59:O60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5" ht="15" customHeight="1">
      <c r="A4" s="22"/>
      <c r="B4" s="22"/>
      <c r="C4" s="22"/>
      <c r="D4" s="22"/>
      <c r="E4" s="22"/>
    </row>
    <row r="5" spans="1:15" ht="15" customHeight="1">
      <c r="A5" s="49" t="s">
        <v>147</v>
      </c>
      <c r="C5" s="50"/>
      <c r="D5" s="56"/>
      <c r="E5" s="52"/>
      <c r="M5" s="53"/>
      <c r="N5" s="53"/>
      <c r="O5" s="24"/>
    </row>
    <row r="6" spans="13:15" ht="15" customHeight="1" thickBot="1">
      <c r="M6" s="25"/>
      <c r="N6" s="25"/>
      <c r="O6" s="25"/>
    </row>
    <row r="7" spans="1:15" ht="48" customHeight="1">
      <c r="A7" s="105" t="s">
        <v>77</v>
      </c>
      <c r="B7" s="106"/>
      <c r="C7" s="107"/>
      <c r="D7" s="157" t="s">
        <v>146</v>
      </c>
      <c r="E7" s="160" t="s">
        <v>145</v>
      </c>
      <c r="F7" s="118" t="s">
        <v>144</v>
      </c>
      <c r="G7" s="118"/>
      <c r="H7" s="118"/>
      <c r="I7" s="118"/>
      <c r="J7" s="118"/>
      <c r="K7" s="118"/>
      <c r="L7" s="118"/>
      <c r="M7" s="118"/>
      <c r="N7" s="165"/>
      <c r="O7" s="162" t="s">
        <v>43</v>
      </c>
    </row>
    <row r="8" spans="1:15" ht="13.5">
      <c r="A8" s="99" t="s">
        <v>12</v>
      </c>
      <c r="B8" s="98" t="s">
        <v>13</v>
      </c>
      <c r="C8" s="121" t="s">
        <v>14</v>
      </c>
      <c r="D8" s="158"/>
      <c r="E8" s="161"/>
      <c r="F8" s="153"/>
      <c r="G8" s="153"/>
      <c r="H8" s="155"/>
      <c r="I8" s="155"/>
      <c r="J8" s="153"/>
      <c r="K8" s="153"/>
      <c r="L8" s="153"/>
      <c r="M8" s="153"/>
      <c r="N8" s="166"/>
      <c r="O8" s="163"/>
    </row>
    <row r="9" spans="1:15" ht="13.5">
      <c r="A9" s="99"/>
      <c r="B9" s="98"/>
      <c r="C9" s="121"/>
      <c r="D9" s="158"/>
      <c r="E9" s="161"/>
      <c r="F9" s="153"/>
      <c r="G9" s="153"/>
      <c r="H9" s="155"/>
      <c r="I9" s="155"/>
      <c r="J9" s="153"/>
      <c r="K9" s="153"/>
      <c r="L9" s="153"/>
      <c r="M9" s="153"/>
      <c r="N9" s="166"/>
      <c r="O9" s="163"/>
    </row>
    <row r="10" spans="1:15" ht="18.75" customHeight="1" thickBot="1">
      <c r="A10" s="100"/>
      <c r="B10" s="101"/>
      <c r="C10" s="122"/>
      <c r="D10" s="159"/>
      <c r="E10" s="179"/>
      <c r="F10" s="154"/>
      <c r="G10" s="154"/>
      <c r="H10" s="156"/>
      <c r="I10" s="156"/>
      <c r="J10" s="154"/>
      <c r="K10" s="154"/>
      <c r="L10" s="154"/>
      <c r="M10" s="154"/>
      <c r="N10" s="167"/>
      <c r="O10" s="164"/>
    </row>
    <row r="11" spans="1:15" ht="21" customHeight="1">
      <c r="A11" s="108" t="s">
        <v>63</v>
      </c>
      <c r="B11" s="97" t="s">
        <v>15</v>
      </c>
      <c r="C11" s="7" t="s">
        <v>16</v>
      </c>
      <c r="D11" s="8">
        <v>259</v>
      </c>
      <c r="E11" s="9">
        <v>114</v>
      </c>
      <c r="F11" s="9">
        <v>114</v>
      </c>
      <c r="G11" s="9"/>
      <c r="H11" s="9"/>
      <c r="I11" s="9"/>
      <c r="J11" s="9"/>
      <c r="K11" s="9"/>
      <c r="L11" s="9"/>
      <c r="M11" s="9"/>
      <c r="N11" s="37"/>
      <c r="O11" s="73">
        <f aca="true" t="shared" si="0" ref="O11:O56">SUM(D11:N11)</f>
        <v>487</v>
      </c>
    </row>
    <row r="12" spans="1:15" ht="21" customHeight="1">
      <c r="A12" s="109"/>
      <c r="B12" s="98"/>
      <c r="C12" s="10" t="s">
        <v>17</v>
      </c>
      <c r="D12" s="11">
        <v>98</v>
      </c>
      <c r="E12" s="12">
        <v>12</v>
      </c>
      <c r="F12" s="12">
        <v>50</v>
      </c>
      <c r="G12" s="12"/>
      <c r="H12" s="12"/>
      <c r="I12" s="12"/>
      <c r="J12" s="12"/>
      <c r="K12" s="12"/>
      <c r="L12" s="12"/>
      <c r="M12" s="12"/>
      <c r="N12" s="32"/>
      <c r="O12" s="74">
        <f t="shared" si="0"/>
        <v>160</v>
      </c>
    </row>
    <row r="13" spans="1:15" ht="21" customHeight="1">
      <c r="A13" s="109"/>
      <c r="B13" s="98"/>
      <c r="C13" s="10" t="s">
        <v>18</v>
      </c>
      <c r="D13" s="11">
        <f>SUM(D11:D12)</f>
        <v>357</v>
      </c>
      <c r="E13" s="12">
        <f>SUM(E11:E12)</f>
        <v>126</v>
      </c>
      <c r="F13" s="12">
        <f>SUM(F11:F12)</f>
        <v>164</v>
      </c>
      <c r="G13" s="12"/>
      <c r="H13" s="12"/>
      <c r="I13" s="12"/>
      <c r="J13" s="12"/>
      <c r="K13" s="12"/>
      <c r="L13" s="12"/>
      <c r="M13" s="12"/>
      <c r="N13" s="32"/>
      <c r="O13" s="74">
        <f t="shared" si="0"/>
        <v>647</v>
      </c>
    </row>
    <row r="14" spans="1:15" ht="21" customHeight="1">
      <c r="A14" s="109"/>
      <c r="B14" s="98" t="s">
        <v>19</v>
      </c>
      <c r="C14" s="10" t="s">
        <v>16</v>
      </c>
      <c r="D14" s="11">
        <v>664</v>
      </c>
      <c r="E14" s="12">
        <v>372</v>
      </c>
      <c r="F14" s="12">
        <v>228</v>
      </c>
      <c r="G14" s="12"/>
      <c r="H14" s="12"/>
      <c r="I14" s="12"/>
      <c r="J14" s="12"/>
      <c r="K14" s="12"/>
      <c r="L14" s="12"/>
      <c r="M14" s="12"/>
      <c r="N14" s="32"/>
      <c r="O14" s="75">
        <f t="shared" si="0"/>
        <v>1264</v>
      </c>
    </row>
    <row r="15" spans="1:15" ht="21" customHeight="1">
      <c r="A15" s="109"/>
      <c r="B15" s="98"/>
      <c r="C15" s="10" t="s">
        <v>17</v>
      </c>
      <c r="D15" s="11">
        <v>21</v>
      </c>
      <c r="E15" s="12">
        <v>8</v>
      </c>
      <c r="F15" s="12">
        <v>5</v>
      </c>
      <c r="G15" s="12"/>
      <c r="H15" s="12"/>
      <c r="I15" s="12"/>
      <c r="J15" s="12"/>
      <c r="K15" s="12"/>
      <c r="L15" s="12"/>
      <c r="M15" s="12"/>
      <c r="N15" s="32"/>
      <c r="O15" s="74">
        <f t="shared" si="0"/>
        <v>34</v>
      </c>
    </row>
    <row r="16" spans="1:15" ht="21" customHeight="1">
      <c r="A16" s="109"/>
      <c r="B16" s="98"/>
      <c r="C16" s="10" t="s">
        <v>18</v>
      </c>
      <c r="D16" s="11">
        <f>SUM(D14:D15)</f>
        <v>685</v>
      </c>
      <c r="E16" s="12">
        <f>SUM(E14:E15)</f>
        <v>380</v>
      </c>
      <c r="F16" s="12">
        <f>SUM(F14:F15)</f>
        <v>233</v>
      </c>
      <c r="G16" s="12"/>
      <c r="H16" s="12"/>
      <c r="I16" s="12"/>
      <c r="J16" s="12"/>
      <c r="K16" s="12"/>
      <c r="L16" s="12"/>
      <c r="M16" s="12"/>
      <c r="N16" s="32"/>
      <c r="O16" s="75">
        <f t="shared" si="0"/>
        <v>1298</v>
      </c>
    </row>
    <row r="17" spans="1:15" ht="21" customHeight="1">
      <c r="A17" s="109"/>
      <c r="B17" s="98" t="s">
        <v>20</v>
      </c>
      <c r="C17" s="10" t="s">
        <v>16</v>
      </c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32"/>
      <c r="O17" s="74">
        <f t="shared" si="0"/>
        <v>0</v>
      </c>
    </row>
    <row r="18" spans="1:15" ht="21" customHeight="1">
      <c r="A18" s="109"/>
      <c r="B18" s="98"/>
      <c r="C18" s="10" t="s">
        <v>17</v>
      </c>
      <c r="D18" s="11">
        <v>8</v>
      </c>
      <c r="E18" s="12"/>
      <c r="F18" s="12">
        <v>7</v>
      </c>
      <c r="G18" s="12"/>
      <c r="H18" s="12"/>
      <c r="I18" s="12"/>
      <c r="J18" s="12"/>
      <c r="K18" s="12"/>
      <c r="L18" s="12"/>
      <c r="M18" s="12"/>
      <c r="N18" s="32"/>
      <c r="O18" s="75">
        <f t="shared" si="0"/>
        <v>15</v>
      </c>
    </row>
    <row r="19" spans="1:15" ht="21" customHeight="1">
      <c r="A19" s="109"/>
      <c r="B19" s="98"/>
      <c r="C19" s="10" t="s">
        <v>18</v>
      </c>
      <c r="D19" s="11">
        <f>SUM(D17:D18)</f>
        <v>8</v>
      </c>
      <c r="E19" s="12">
        <v>0</v>
      </c>
      <c r="F19" s="12">
        <f>SUM(F17:F18)</f>
        <v>7</v>
      </c>
      <c r="G19" s="12"/>
      <c r="H19" s="12"/>
      <c r="I19" s="12"/>
      <c r="J19" s="12"/>
      <c r="K19" s="12"/>
      <c r="L19" s="12"/>
      <c r="M19" s="12"/>
      <c r="N19" s="32"/>
      <c r="O19" s="74">
        <f t="shared" si="0"/>
        <v>15</v>
      </c>
    </row>
    <row r="20" spans="1:15" ht="21" customHeight="1">
      <c r="A20" s="109"/>
      <c r="B20" s="98" t="s">
        <v>55</v>
      </c>
      <c r="C20" s="10" t="s">
        <v>16</v>
      </c>
      <c r="D20" s="11">
        <f aca="true" t="shared" si="1" ref="D20:F22">D11+D14+D17</f>
        <v>923</v>
      </c>
      <c r="E20" s="11">
        <f t="shared" si="1"/>
        <v>486</v>
      </c>
      <c r="F20" s="11">
        <f t="shared" si="1"/>
        <v>342</v>
      </c>
      <c r="G20" s="11"/>
      <c r="H20" s="11"/>
      <c r="I20" s="11"/>
      <c r="J20" s="11"/>
      <c r="K20" s="11"/>
      <c r="L20" s="11"/>
      <c r="M20" s="11"/>
      <c r="N20" s="54"/>
      <c r="O20" s="75">
        <f t="shared" si="0"/>
        <v>1751</v>
      </c>
    </row>
    <row r="21" spans="1:15" ht="21" customHeight="1">
      <c r="A21" s="109"/>
      <c r="B21" s="98"/>
      <c r="C21" s="10" t="s">
        <v>17</v>
      </c>
      <c r="D21" s="11">
        <f t="shared" si="1"/>
        <v>127</v>
      </c>
      <c r="E21" s="11">
        <f t="shared" si="1"/>
        <v>20</v>
      </c>
      <c r="F21" s="11">
        <f t="shared" si="1"/>
        <v>62</v>
      </c>
      <c r="G21" s="11"/>
      <c r="H21" s="11"/>
      <c r="I21" s="11"/>
      <c r="J21" s="11"/>
      <c r="K21" s="11"/>
      <c r="L21" s="11"/>
      <c r="M21" s="11"/>
      <c r="N21" s="54"/>
      <c r="O21" s="74">
        <f t="shared" si="0"/>
        <v>209</v>
      </c>
    </row>
    <row r="22" spans="1:15" ht="21" customHeight="1" thickBot="1">
      <c r="A22" s="110"/>
      <c r="B22" s="101"/>
      <c r="C22" s="13" t="s">
        <v>18</v>
      </c>
      <c r="D22" s="11">
        <f t="shared" si="1"/>
        <v>1050</v>
      </c>
      <c r="E22" s="11">
        <f t="shared" si="1"/>
        <v>506</v>
      </c>
      <c r="F22" s="11">
        <f t="shared" si="1"/>
        <v>404</v>
      </c>
      <c r="G22" s="11"/>
      <c r="H22" s="11"/>
      <c r="I22" s="11"/>
      <c r="J22" s="11"/>
      <c r="K22" s="11"/>
      <c r="L22" s="11"/>
      <c r="M22" s="11"/>
      <c r="N22" s="54"/>
      <c r="O22" s="89">
        <f t="shared" si="0"/>
        <v>1960</v>
      </c>
    </row>
    <row r="23" spans="1:15" ht="21" customHeight="1">
      <c r="A23" s="108" t="s">
        <v>59</v>
      </c>
      <c r="B23" s="97" t="s">
        <v>15</v>
      </c>
      <c r="C23" s="7" t="s">
        <v>16</v>
      </c>
      <c r="D23" s="8">
        <v>5</v>
      </c>
      <c r="E23" s="9">
        <v>4</v>
      </c>
      <c r="F23" s="9"/>
      <c r="G23" s="9"/>
      <c r="H23" s="9"/>
      <c r="I23" s="9"/>
      <c r="J23" s="9"/>
      <c r="K23" s="9"/>
      <c r="L23" s="9"/>
      <c r="M23" s="9"/>
      <c r="N23" s="37"/>
      <c r="O23" s="73">
        <f t="shared" si="0"/>
        <v>9</v>
      </c>
    </row>
    <row r="24" spans="1:15" ht="21" customHeight="1">
      <c r="A24" s="109"/>
      <c r="B24" s="98"/>
      <c r="C24" s="10" t="s">
        <v>17</v>
      </c>
      <c r="D24" s="11"/>
      <c r="E24" s="12">
        <v>5</v>
      </c>
      <c r="F24" s="12"/>
      <c r="G24" s="12"/>
      <c r="H24" s="12"/>
      <c r="I24" s="12"/>
      <c r="J24" s="12"/>
      <c r="K24" s="12"/>
      <c r="L24" s="12"/>
      <c r="M24" s="12"/>
      <c r="N24" s="32"/>
      <c r="O24" s="74">
        <f t="shared" si="0"/>
        <v>5</v>
      </c>
    </row>
    <row r="25" spans="1:15" ht="21" customHeight="1">
      <c r="A25" s="109"/>
      <c r="B25" s="98"/>
      <c r="C25" s="10" t="s">
        <v>18</v>
      </c>
      <c r="D25" s="11">
        <f>SUM(D23:D24)</f>
        <v>5</v>
      </c>
      <c r="E25" s="11">
        <f>SUM(E23:E24)</f>
        <v>9</v>
      </c>
      <c r="F25" s="11">
        <f>SUM(F23:F24)</f>
        <v>0</v>
      </c>
      <c r="G25" s="11"/>
      <c r="H25" s="11"/>
      <c r="I25" s="11"/>
      <c r="J25" s="11"/>
      <c r="K25" s="11"/>
      <c r="L25" s="12"/>
      <c r="M25" s="12"/>
      <c r="N25" s="32"/>
      <c r="O25" s="75">
        <f t="shared" si="0"/>
        <v>14</v>
      </c>
    </row>
    <row r="26" spans="1:15" ht="21" customHeight="1">
      <c r="A26" s="109"/>
      <c r="B26" s="98" t="s">
        <v>19</v>
      </c>
      <c r="C26" s="10" t="s">
        <v>16</v>
      </c>
      <c r="D26" s="11">
        <v>14</v>
      </c>
      <c r="E26" s="12">
        <v>15</v>
      </c>
      <c r="F26" s="12">
        <v>2</v>
      </c>
      <c r="G26" s="12"/>
      <c r="H26" s="12"/>
      <c r="I26" s="12"/>
      <c r="J26" s="12"/>
      <c r="K26" s="12"/>
      <c r="L26" s="12"/>
      <c r="M26" s="12"/>
      <c r="N26" s="32"/>
      <c r="O26" s="74">
        <f t="shared" si="0"/>
        <v>31</v>
      </c>
    </row>
    <row r="27" spans="1:15" ht="21" customHeight="1">
      <c r="A27" s="109"/>
      <c r="B27" s="98"/>
      <c r="C27" s="10" t="s">
        <v>17</v>
      </c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32"/>
      <c r="O27" s="75">
        <f t="shared" si="0"/>
        <v>0</v>
      </c>
    </row>
    <row r="28" spans="1:15" ht="21" customHeight="1">
      <c r="A28" s="109"/>
      <c r="B28" s="98"/>
      <c r="C28" s="10" t="s">
        <v>18</v>
      </c>
      <c r="D28" s="11">
        <f>SUM(D26:D27)</f>
        <v>14</v>
      </c>
      <c r="E28" s="11">
        <f>SUM(E26:E27)</f>
        <v>15</v>
      </c>
      <c r="F28" s="11">
        <f>SUM(F26:F27)</f>
        <v>2</v>
      </c>
      <c r="G28" s="11"/>
      <c r="H28" s="11"/>
      <c r="I28" s="11"/>
      <c r="J28" s="11"/>
      <c r="K28" s="11"/>
      <c r="L28" s="12"/>
      <c r="M28" s="12"/>
      <c r="N28" s="32"/>
      <c r="O28" s="74">
        <f t="shared" si="0"/>
        <v>31</v>
      </c>
    </row>
    <row r="29" spans="1:15" ht="21" customHeight="1">
      <c r="A29" s="109"/>
      <c r="B29" s="98" t="s">
        <v>55</v>
      </c>
      <c r="C29" s="10" t="s">
        <v>16</v>
      </c>
      <c r="D29" s="11">
        <f aca="true" t="shared" si="2" ref="D29:F31">D23+D26</f>
        <v>19</v>
      </c>
      <c r="E29" s="11">
        <f t="shared" si="2"/>
        <v>19</v>
      </c>
      <c r="F29" s="11">
        <f t="shared" si="2"/>
        <v>2</v>
      </c>
      <c r="G29" s="11"/>
      <c r="H29" s="11"/>
      <c r="I29" s="11"/>
      <c r="J29" s="11"/>
      <c r="K29" s="11"/>
      <c r="L29" s="11"/>
      <c r="M29" s="11"/>
      <c r="N29" s="54"/>
      <c r="O29" s="75">
        <f t="shared" si="0"/>
        <v>40</v>
      </c>
    </row>
    <row r="30" spans="1:15" ht="21" customHeight="1">
      <c r="A30" s="109"/>
      <c r="B30" s="98"/>
      <c r="C30" s="10" t="s">
        <v>17</v>
      </c>
      <c r="D30" s="11">
        <f t="shared" si="2"/>
        <v>0</v>
      </c>
      <c r="E30" s="11">
        <f t="shared" si="2"/>
        <v>5</v>
      </c>
      <c r="F30" s="11">
        <f t="shared" si="2"/>
        <v>0</v>
      </c>
      <c r="G30" s="11"/>
      <c r="H30" s="11"/>
      <c r="I30" s="11"/>
      <c r="J30" s="11"/>
      <c r="K30" s="11"/>
      <c r="L30" s="11"/>
      <c r="M30" s="11"/>
      <c r="N30" s="54"/>
      <c r="O30" s="74">
        <f t="shared" si="0"/>
        <v>5</v>
      </c>
    </row>
    <row r="31" spans="1:15" ht="21" customHeight="1" thickBot="1">
      <c r="A31" s="110"/>
      <c r="B31" s="101"/>
      <c r="C31" s="13" t="s">
        <v>18</v>
      </c>
      <c r="D31" s="11">
        <f t="shared" si="2"/>
        <v>19</v>
      </c>
      <c r="E31" s="11">
        <f t="shared" si="2"/>
        <v>24</v>
      </c>
      <c r="F31" s="11">
        <f t="shared" si="2"/>
        <v>2</v>
      </c>
      <c r="G31" s="11"/>
      <c r="H31" s="11"/>
      <c r="I31" s="11"/>
      <c r="J31" s="11"/>
      <c r="K31" s="11"/>
      <c r="L31" s="11"/>
      <c r="M31" s="11"/>
      <c r="N31" s="54"/>
      <c r="O31" s="89">
        <f t="shared" si="0"/>
        <v>45</v>
      </c>
    </row>
    <row r="32" spans="1:15" ht="21" customHeight="1">
      <c r="A32" s="108" t="s">
        <v>85</v>
      </c>
      <c r="B32" s="97" t="s">
        <v>15</v>
      </c>
      <c r="C32" s="7" t="s">
        <v>16</v>
      </c>
      <c r="D32" s="8">
        <v>1724</v>
      </c>
      <c r="E32" s="9">
        <v>1011</v>
      </c>
      <c r="F32" s="9">
        <v>861</v>
      </c>
      <c r="G32" s="9"/>
      <c r="H32" s="9"/>
      <c r="I32" s="9"/>
      <c r="J32" s="9"/>
      <c r="K32" s="9"/>
      <c r="L32" s="9"/>
      <c r="M32" s="9"/>
      <c r="N32" s="37"/>
      <c r="O32" s="73">
        <f t="shared" si="0"/>
        <v>3596</v>
      </c>
    </row>
    <row r="33" spans="1:15" ht="21" customHeight="1">
      <c r="A33" s="109"/>
      <c r="B33" s="98"/>
      <c r="C33" s="10" t="s">
        <v>17</v>
      </c>
      <c r="D33" s="11">
        <v>5</v>
      </c>
      <c r="E33" s="12">
        <v>5</v>
      </c>
      <c r="F33" s="12"/>
      <c r="G33" s="12"/>
      <c r="H33" s="12"/>
      <c r="I33" s="12"/>
      <c r="J33" s="12"/>
      <c r="K33" s="12"/>
      <c r="L33" s="12"/>
      <c r="M33" s="12"/>
      <c r="N33" s="32"/>
      <c r="O33" s="74">
        <f t="shared" si="0"/>
        <v>10</v>
      </c>
    </row>
    <row r="34" spans="1:15" ht="21" customHeight="1">
      <c r="A34" s="109"/>
      <c r="B34" s="98"/>
      <c r="C34" s="10" t="s">
        <v>18</v>
      </c>
      <c r="D34" s="11">
        <f>SUM(D32:D33)</f>
        <v>1729</v>
      </c>
      <c r="E34" s="12">
        <f>SUM(E32:E33)</f>
        <v>1016</v>
      </c>
      <c r="F34" s="12">
        <f>SUM(F32:F33)</f>
        <v>861</v>
      </c>
      <c r="G34" s="12"/>
      <c r="H34" s="12"/>
      <c r="I34" s="12"/>
      <c r="J34" s="12"/>
      <c r="K34" s="12"/>
      <c r="L34" s="12"/>
      <c r="M34" s="12"/>
      <c r="N34" s="32"/>
      <c r="O34" s="89">
        <f t="shared" si="0"/>
        <v>3606</v>
      </c>
    </row>
    <row r="35" spans="1:15" ht="21" customHeight="1">
      <c r="A35" s="109"/>
      <c r="B35" s="98" t="s">
        <v>19</v>
      </c>
      <c r="C35" s="10" t="s">
        <v>16</v>
      </c>
      <c r="D35" s="11">
        <v>2537</v>
      </c>
      <c r="E35" s="12">
        <v>1620</v>
      </c>
      <c r="F35" s="12">
        <v>1334</v>
      </c>
      <c r="G35" s="12"/>
      <c r="H35" s="12"/>
      <c r="I35" s="12"/>
      <c r="J35" s="12"/>
      <c r="K35" s="12"/>
      <c r="L35" s="12"/>
      <c r="M35" s="12"/>
      <c r="N35" s="32"/>
      <c r="O35" s="74">
        <f t="shared" si="0"/>
        <v>5491</v>
      </c>
    </row>
    <row r="36" spans="1:15" ht="21" customHeight="1">
      <c r="A36" s="109"/>
      <c r="B36" s="98"/>
      <c r="C36" s="10" t="s">
        <v>17</v>
      </c>
      <c r="D36" s="11">
        <v>10</v>
      </c>
      <c r="E36" s="12">
        <v>3</v>
      </c>
      <c r="F36" s="12">
        <v>7</v>
      </c>
      <c r="G36" s="12"/>
      <c r="H36" s="12"/>
      <c r="I36" s="12"/>
      <c r="J36" s="12"/>
      <c r="K36" s="12"/>
      <c r="L36" s="12"/>
      <c r="M36" s="12"/>
      <c r="N36" s="32"/>
      <c r="O36" s="75">
        <f t="shared" si="0"/>
        <v>20</v>
      </c>
    </row>
    <row r="37" spans="1:15" ht="21" customHeight="1">
      <c r="A37" s="109"/>
      <c r="B37" s="98"/>
      <c r="C37" s="10" t="s">
        <v>18</v>
      </c>
      <c r="D37" s="11">
        <f>SUM(D35:D36)</f>
        <v>2547</v>
      </c>
      <c r="E37" s="12">
        <f>SUM(E35:E36)</f>
        <v>1623</v>
      </c>
      <c r="F37" s="12">
        <f>SUM(F35:F36)</f>
        <v>1341</v>
      </c>
      <c r="G37" s="12"/>
      <c r="H37" s="12"/>
      <c r="I37" s="12"/>
      <c r="J37" s="12"/>
      <c r="K37" s="12"/>
      <c r="L37" s="12"/>
      <c r="M37" s="12"/>
      <c r="N37" s="32"/>
      <c r="O37" s="74">
        <f t="shared" si="0"/>
        <v>5511</v>
      </c>
    </row>
    <row r="38" spans="1:15" ht="21" customHeight="1">
      <c r="A38" s="109"/>
      <c r="B38" s="98" t="s">
        <v>84</v>
      </c>
      <c r="C38" s="10" t="s">
        <v>16</v>
      </c>
      <c r="D38" s="11">
        <f aca="true" t="shared" si="3" ref="D38:F40">D32+D35</f>
        <v>4261</v>
      </c>
      <c r="E38" s="11">
        <f t="shared" si="3"/>
        <v>2631</v>
      </c>
      <c r="F38" s="11">
        <f t="shared" si="3"/>
        <v>2195</v>
      </c>
      <c r="G38" s="11"/>
      <c r="H38" s="11"/>
      <c r="I38" s="11"/>
      <c r="J38" s="11"/>
      <c r="K38" s="11"/>
      <c r="L38" s="11"/>
      <c r="M38" s="11"/>
      <c r="N38" s="54"/>
      <c r="O38" s="75">
        <f t="shared" si="0"/>
        <v>9087</v>
      </c>
    </row>
    <row r="39" spans="1:15" ht="21" customHeight="1">
      <c r="A39" s="109"/>
      <c r="B39" s="98"/>
      <c r="C39" s="10" t="s">
        <v>17</v>
      </c>
      <c r="D39" s="11">
        <f t="shared" si="3"/>
        <v>15</v>
      </c>
      <c r="E39" s="11">
        <f t="shared" si="3"/>
        <v>8</v>
      </c>
      <c r="F39" s="11">
        <f t="shared" si="3"/>
        <v>7</v>
      </c>
      <c r="G39" s="11"/>
      <c r="H39" s="11"/>
      <c r="I39" s="11"/>
      <c r="J39" s="11"/>
      <c r="K39" s="11"/>
      <c r="L39" s="11"/>
      <c r="M39" s="11"/>
      <c r="N39" s="54"/>
      <c r="O39" s="74">
        <f t="shared" si="0"/>
        <v>30</v>
      </c>
    </row>
    <row r="40" spans="1:15" ht="21" customHeight="1" thickBot="1">
      <c r="A40" s="110"/>
      <c r="B40" s="101"/>
      <c r="C40" s="13" t="s">
        <v>18</v>
      </c>
      <c r="D40" s="11">
        <f t="shared" si="3"/>
        <v>4276</v>
      </c>
      <c r="E40" s="11">
        <f t="shared" si="3"/>
        <v>2639</v>
      </c>
      <c r="F40" s="11">
        <f t="shared" si="3"/>
        <v>2202</v>
      </c>
      <c r="G40" s="11"/>
      <c r="H40" s="11"/>
      <c r="I40" s="11"/>
      <c r="J40" s="11"/>
      <c r="K40" s="11"/>
      <c r="L40" s="11"/>
      <c r="M40" s="11"/>
      <c r="N40" s="54"/>
      <c r="O40" s="89">
        <f t="shared" si="0"/>
        <v>9117</v>
      </c>
    </row>
    <row r="41" spans="1:15" ht="21" customHeight="1">
      <c r="A41" s="126" t="s">
        <v>21</v>
      </c>
      <c r="B41" s="127"/>
      <c r="C41" s="7" t="s">
        <v>16</v>
      </c>
      <c r="D41" s="8">
        <v>201</v>
      </c>
      <c r="E41" s="9">
        <v>86</v>
      </c>
      <c r="F41" s="9">
        <v>59</v>
      </c>
      <c r="G41" s="9"/>
      <c r="H41" s="9"/>
      <c r="I41" s="9"/>
      <c r="J41" s="9"/>
      <c r="K41" s="9"/>
      <c r="L41" s="9"/>
      <c r="M41" s="9"/>
      <c r="N41" s="37"/>
      <c r="O41" s="73">
        <f t="shared" si="0"/>
        <v>346</v>
      </c>
    </row>
    <row r="42" spans="1:15" ht="21" customHeight="1">
      <c r="A42" s="128"/>
      <c r="B42" s="129"/>
      <c r="C42" s="10" t="s">
        <v>17</v>
      </c>
      <c r="D42" s="11">
        <v>52</v>
      </c>
      <c r="E42" s="12">
        <v>5</v>
      </c>
      <c r="F42" s="12">
        <v>3</v>
      </c>
      <c r="G42" s="12"/>
      <c r="H42" s="12"/>
      <c r="I42" s="12"/>
      <c r="J42" s="12"/>
      <c r="K42" s="12"/>
      <c r="L42" s="12"/>
      <c r="M42" s="12"/>
      <c r="N42" s="32"/>
      <c r="O42" s="74">
        <f t="shared" si="0"/>
        <v>60</v>
      </c>
    </row>
    <row r="43" spans="1:15" ht="21" customHeight="1" thickBot="1">
      <c r="A43" s="130"/>
      <c r="B43" s="131"/>
      <c r="C43" s="13" t="s">
        <v>18</v>
      </c>
      <c r="D43" s="14">
        <f>SUM(D41:D42)</f>
        <v>253</v>
      </c>
      <c r="E43" s="44">
        <f>SUM(E41:E42)</f>
        <v>91</v>
      </c>
      <c r="F43" s="44">
        <f>SUM(F41:F42)</f>
        <v>62</v>
      </c>
      <c r="G43" s="44"/>
      <c r="H43" s="44"/>
      <c r="I43" s="44"/>
      <c r="J43" s="44"/>
      <c r="K43" s="44"/>
      <c r="L43" s="44"/>
      <c r="M43" s="44"/>
      <c r="N43" s="55"/>
      <c r="O43" s="89">
        <f t="shared" si="0"/>
        <v>406</v>
      </c>
    </row>
    <row r="44" spans="1:15" ht="21" customHeight="1">
      <c r="A44" s="126" t="s">
        <v>22</v>
      </c>
      <c r="B44" s="127"/>
      <c r="C44" s="7" t="s">
        <v>16</v>
      </c>
      <c r="D44" s="8">
        <v>111</v>
      </c>
      <c r="E44" s="9">
        <v>53</v>
      </c>
      <c r="F44" s="9">
        <v>46</v>
      </c>
      <c r="G44" s="9"/>
      <c r="H44" s="9"/>
      <c r="I44" s="9"/>
      <c r="J44" s="9"/>
      <c r="K44" s="9"/>
      <c r="L44" s="9"/>
      <c r="M44" s="9"/>
      <c r="N44" s="37"/>
      <c r="O44" s="73">
        <f t="shared" si="0"/>
        <v>210</v>
      </c>
    </row>
    <row r="45" spans="1:15" ht="21" customHeight="1">
      <c r="A45" s="128"/>
      <c r="B45" s="129"/>
      <c r="C45" s="10" t="s">
        <v>17</v>
      </c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32"/>
      <c r="O45" s="74">
        <f t="shared" si="0"/>
        <v>0</v>
      </c>
    </row>
    <row r="46" spans="1:15" ht="21" customHeight="1" thickBot="1">
      <c r="A46" s="130"/>
      <c r="B46" s="131"/>
      <c r="C46" s="13" t="s">
        <v>18</v>
      </c>
      <c r="D46" s="14">
        <f>SUM(D44:D45)</f>
        <v>111</v>
      </c>
      <c r="E46" s="14">
        <f>SUM(E44:E45)</f>
        <v>53</v>
      </c>
      <c r="F46" s="14">
        <f>SUM(F44:F45)</f>
        <v>46</v>
      </c>
      <c r="G46" s="14"/>
      <c r="H46" s="14"/>
      <c r="I46" s="14"/>
      <c r="J46" s="14"/>
      <c r="K46" s="14"/>
      <c r="L46" s="44"/>
      <c r="M46" s="44"/>
      <c r="N46" s="55"/>
      <c r="O46" s="89">
        <f t="shared" si="0"/>
        <v>210</v>
      </c>
    </row>
    <row r="47" spans="1:15" ht="21" customHeight="1" thickBot="1">
      <c r="A47" s="139" t="s">
        <v>23</v>
      </c>
      <c r="B47" s="140"/>
      <c r="C47" s="141"/>
      <c r="D47" s="15">
        <f>SUM(D46+D43+D40+D31+D22)</f>
        <v>5709</v>
      </c>
      <c r="E47" s="16">
        <f>SUM(E46+E43+E40+E31+E22)</f>
        <v>3313</v>
      </c>
      <c r="F47" s="16">
        <f>SUM(F46+F43+F40+F31+F22)</f>
        <v>2716</v>
      </c>
      <c r="G47" s="16"/>
      <c r="H47" s="16"/>
      <c r="I47" s="16"/>
      <c r="J47" s="16"/>
      <c r="K47" s="16"/>
      <c r="L47" s="16"/>
      <c r="M47" s="16"/>
      <c r="N47" s="39"/>
      <c r="O47" s="79">
        <f t="shared" si="0"/>
        <v>11738</v>
      </c>
    </row>
    <row r="48" spans="1:15" ht="21" customHeight="1" thickBot="1">
      <c r="A48" s="139" t="s">
        <v>83</v>
      </c>
      <c r="B48" s="140"/>
      <c r="C48" s="141"/>
      <c r="D48" s="15">
        <v>152</v>
      </c>
      <c r="E48" s="16">
        <v>69</v>
      </c>
      <c r="F48" s="16">
        <v>62</v>
      </c>
      <c r="G48" s="16"/>
      <c r="H48" s="16"/>
      <c r="I48" s="16"/>
      <c r="J48" s="16"/>
      <c r="K48" s="16"/>
      <c r="L48" s="16"/>
      <c r="M48" s="16"/>
      <c r="N48" s="39"/>
      <c r="O48" s="79">
        <f t="shared" si="0"/>
        <v>283</v>
      </c>
    </row>
    <row r="49" spans="1:15" ht="21" customHeight="1" thickBot="1">
      <c r="A49" s="139" t="s">
        <v>24</v>
      </c>
      <c r="B49" s="140"/>
      <c r="C49" s="141"/>
      <c r="D49" s="15">
        <f>SUM(D47:D48)</f>
        <v>5861</v>
      </c>
      <c r="E49" s="16">
        <f>SUM(E47:E48)</f>
        <v>3382</v>
      </c>
      <c r="F49" s="16">
        <f>SUM(F47:F48)</f>
        <v>2778</v>
      </c>
      <c r="G49" s="16"/>
      <c r="H49" s="16"/>
      <c r="I49" s="16"/>
      <c r="J49" s="16"/>
      <c r="K49" s="16"/>
      <c r="L49" s="16"/>
      <c r="M49" s="16"/>
      <c r="N49" s="39"/>
      <c r="O49" s="79">
        <f t="shared" si="0"/>
        <v>12021</v>
      </c>
    </row>
    <row r="50" spans="1:15" ht="21" customHeight="1">
      <c r="A50" s="142" t="s">
        <v>82</v>
      </c>
      <c r="B50" s="132" t="s">
        <v>25</v>
      </c>
      <c r="C50" s="17" t="s">
        <v>26</v>
      </c>
      <c r="D50" s="18">
        <v>4256</v>
      </c>
      <c r="E50" s="19">
        <v>2553</v>
      </c>
      <c r="F50" s="19">
        <v>2120</v>
      </c>
      <c r="G50" s="19"/>
      <c r="H50" s="19"/>
      <c r="I50" s="19"/>
      <c r="J50" s="19"/>
      <c r="K50" s="19"/>
      <c r="L50" s="19"/>
      <c r="M50" s="19"/>
      <c r="N50" s="35"/>
      <c r="O50" s="73">
        <f t="shared" si="0"/>
        <v>8929</v>
      </c>
    </row>
    <row r="51" spans="1:15" ht="21" customHeight="1">
      <c r="A51" s="99"/>
      <c r="B51" s="129"/>
      <c r="C51" s="10" t="s">
        <v>27</v>
      </c>
      <c r="D51" s="11">
        <v>2060</v>
      </c>
      <c r="E51" s="12">
        <v>1315</v>
      </c>
      <c r="F51" s="12">
        <v>1288</v>
      </c>
      <c r="G51" s="12"/>
      <c r="H51" s="12"/>
      <c r="I51" s="12"/>
      <c r="J51" s="12"/>
      <c r="K51" s="12"/>
      <c r="L51" s="12"/>
      <c r="M51" s="12"/>
      <c r="N51" s="32"/>
      <c r="O51" s="90">
        <f t="shared" si="0"/>
        <v>4663</v>
      </c>
    </row>
    <row r="52" spans="1:15" ht="21" customHeight="1">
      <c r="A52" s="99"/>
      <c r="B52" s="129"/>
      <c r="C52" s="10" t="s">
        <v>18</v>
      </c>
      <c r="D52" s="11">
        <f>SUM(D50:D51)</f>
        <v>6316</v>
      </c>
      <c r="E52" s="11">
        <f>SUM(E50:E51)</f>
        <v>3868</v>
      </c>
      <c r="F52" s="11">
        <f>SUM(F50:F51)</f>
        <v>3408</v>
      </c>
      <c r="G52" s="11"/>
      <c r="H52" s="11"/>
      <c r="I52" s="11"/>
      <c r="J52" s="11"/>
      <c r="K52" s="11"/>
      <c r="L52" s="11"/>
      <c r="M52" s="11"/>
      <c r="N52" s="54"/>
      <c r="O52" s="74">
        <f t="shared" si="0"/>
        <v>13592</v>
      </c>
    </row>
    <row r="53" spans="1:15" ht="21" customHeight="1">
      <c r="A53" s="99"/>
      <c r="B53" s="135" t="s">
        <v>81</v>
      </c>
      <c r="C53" s="136"/>
      <c r="D53" s="11">
        <v>26</v>
      </c>
      <c r="E53" s="12">
        <v>15</v>
      </c>
      <c r="F53" s="12">
        <v>14</v>
      </c>
      <c r="G53" s="12"/>
      <c r="H53" s="12"/>
      <c r="I53" s="12"/>
      <c r="J53" s="12"/>
      <c r="K53" s="12"/>
      <c r="L53" s="12"/>
      <c r="M53" s="12"/>
      <c r="N53" s="32"/>
      <c r="O53" s="89">
        <f t="shared" si="0"/>
        <v>55</v>
      </c>
    </row>
    <row r="54" spans="1:15" ht="21" customHeight="1" thickBot="1">
      <c r="A54" s="143"/>
      <c r="B54" s="137" t="s">
        <v>80</v>
      </c>
      <c r="C54" s="138"/>
      <c r="D54" s="20">
        <v>163</v>
      </c>
      <c r="E54" s="21">
        <v>81</v>
      </c>
      <c r="F54" s="21">
        <v>73</v>
      </c>
      <c r="G54" s="21"/>
      <c r="H54" s="21"/>
      <c r="I54" s="21"/>
      <c r="J54" s="21"/>
      <c r="K54" s="21"/>
      <c r="L54" s="21"/>
      <c r="M54" s="21"/>
      <c r="N54" s="40"/>
      <c r="O54" s="89">
        <f t="shared" si="0"/>
        <v>317</v>
      </c>
    </row>
    <row r="55" spans="1:15" ht="21" customHeight="1" thickBot="1">
      <c r="A55" s="144" t="s">
        <v>28</v>
      </c>
      <c r="B55" s="145"/>
      <c r="C55" s="146"/>
      <c r="D55" s="15">
        <f>SUM(D52:D54)</f>
        <v>6505</v>
      </c>
      <c r="E55" s="16">
        <f>SUM(E52:E54)</f>
        <v>3964</v>
      </c>
      <c r="F55" s="16">
        <f>SUM(F52:F54)</f>
        <v>3495</v>
      </c>
      <c r="G55" s="16"/>
      <c r="H55" s="16"/>
      <c r="I55" s="16"/>
      <c r="J55" s="16"/>
      <c r="K55" s="16"/>
      <c r="L55" s="16"/>
      <c r="M55" s="16"/>
      <c r="N55" s="39"/>
      <c r="O55" s="79">
        <f t="shared" si="0"/>
        <v>13964</v>
      </c>
    </row>
    <row r="56" spans="1:15" ht="23.25" customHeight="1" thickBot="1">
      <c r="A56" s="147" t="s">
        <v>79</v>
      </c>
      <c r="B56" s="148"/>
      <c r="C56" s="149"/>
      <c r="D56" s="77">
        <f>SUM(D49+D55)</f>
        <v>12366</v>
      </c>
      <c r="E56" s="78">
        <f>SUM(E49+E55)</f>
        <v>7346</v>
      </c>
      <c r="F56" s="78">
        <f>SUM(F55+F49)</f>
        <v>6273</v>
      </c>
      <c r="G56" s="78"/>
      <c r="H56" s="78"/>
      <c r="I56" s="78"/>
      <c r="J56" s="78"/>
      <c r="K56" s="78"/>
      <c r="L56" s="78"/>
      <c r="M56" s="78"/>
      <c r="N56" s="82"/>
      <c r="O56" s="76">
        <f t="shared" si="0"/>
        <v>25985</v>
      </c>
    </row>
    <row r="59" spans="1:15" ht="13.5">
      <c r="A59" s="133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</row>
    <row r="60" spans="1:15" ht="13.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</row>
  </sheetData>
  <sheetProtection/>
  <mergeCells count="41">
    <mergeCell ref="J7:J10"/>
    <mergeCell ref="I7:I10"/>
    <mergeCell ref="O7:O10"/>
    <mergeCell ref="N7:N10"/>
    <mergeCell ref="C8:C10"/>
    <mergeCell ref="L7:L10"/>
    <mergeCell ref="A7:C7"/>
    <mergeCell ref="M7:M10"/>
    <mergeCell ref="E7:E10"/>
    <mergeCell ref="K7:K10"/>
    <mergeCell ref="H7:H10"/>
    <mergeCell ref="A59:O60"/>
    <mergeCell ref="B53:C53"/>
    <mergeCell ref="A55:C55"/>
    <mergeCell ref="A41:B43"/>
    <mergeCell ref="B50:B52"/>
    <mergeCell ref="A8:A10"/>
    <mergeCell ref="B23:B25"/>
    <mergeCell ref="B20:B22"/>
    <mergeCell ref="B14:B16"/>
    <mergeCell ref="A56:C56"/>
    <mergeCell ref="A48:C48"/>
    <mergeCell ref="B54:C54"/>
    <mergeCell ref="A49:C49"/>
    <mergeCell ref="B38:B40"/>
    <mergeCell ref="A44:B46"/>
    <mergeCell ref="B32:B34"/>
    <mergeCell ref="B35:B37"/>
    <mergeCell ref="A32:A40"/>
    <mergeCell ref="A50:A54"/>
    <mergeCell ref="A47:C47"/>
    <mergeCell ref="B11:B13"/>
    <mergeCell ref="B8:B10"/>
    <mergeCell ref="G7:G10"/>
    <mergeCell ref="F7:F10"/>
    <mergeCell ref="A23:A31"/>
    <mergeCell ref="B17:B19"/>
    <mergeCell ref="A11:A22"/>
    <mergeCell ref="B29:B31"/>
    <mergeCell ref="B26:B28"/>
    <mergeCell ref="D7:D10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59" sqref="A59:O60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6" ht="15" customHeight="1">
      <c r="A4" s="22"/>
      <c r="B4" s="22"/>
      <c r="C4" s="22"/>
      <c r="D4" s="22"/>
      <c r="E4" s="23"/>
      <c r="F4" s="1" t="s">
        <v>11</v>
      </c>
    </row>
    <row r="5" spans="1:15" ht="15" customHeight="1">
      <c r="A5" s="49" t="s">
        <v>37</v>
      </c>
      <c r="C5" s="50"/>
      <c r="D5" s="56"/>
      <c r="L5" s="53"/>
      <c r="M5" s="53"/>
      <c r="N5" s="53"/>
      <c r="O5" s="24"/>
    </row>
    <row r="6" spans="12:15" ht="15" customHeight="1" thickBot="1">
      <c r="L6" s="25"/>
      <c r="M6" s="25"/>
      <c r="N6" s="25"/>
      <c r="O6" s="25"/>
    </row>
    <row r="7" spans="1:15" ht="48" customHeight="1">
      <c r="A7" s="105" t="s">
        <v>4</v>
      </c>
      <c r="B7" s="106"/>
      <c r="C7" s="107"/>
      <c r="D7" s="157" t="s">
        <v>38</v>
      </c>
      <c r="E7" s="118" t="s">
        <v>32</v>
      </c>
      <c r="F7" s="118" t="s">
        <v>33</v>
      </c>
      <c r="G7" s="118"/>
      <c r="H7" s="118"/>
      <c r="I7" s="118"/>
      <c r="J7" s="118"/>
      <c r="K7" s="118"/>
      <c r="L7" s="118"/>
      <c r="M7" s="118"/>
      <c r="N7" s="165"/>
      <c r="O7" s="162" t="s">
        <v>7</v>
      </c>
    </row>
    <row r="8" spans="1:15" ht="13.5">
      <c r="A8" s="99" t="s">
        <v>12</v>
      </c>
      <c r="B8" s="98" t="s">
        <v>13</v>
      </c>
      <c r="C8" s="121" t="s">
        <v>14</v>
      </c>
      <c r="D8" s="158"/>
      <c r="E8" s="153"/>
      <c r="F8" s="153"/>
      <c r="G8" s="153"/>
      <c r="H8" s="155"/>
      <c r="I8" s="155"/>
      <c r="J8" s="153"/>
      <c r="K8" s="153"/>
      <c r="L8" s="153"/>
      <c r="M8" s="180"/>
      <c r="N8" s="166"/>
      <c r="O8" s="163"/>
    </row>
    <row r="9" spans="1:15" ht="13.5">
      <c r="A9" s="99"/>
      <c r="B9" s="98"/>
      <c r="C9" s="121"/>
      <c r="D9" s="158"/>
      <c r="E9" s="153"/>
      <c r="F9" s="153"/>
      <c r="G9" s="153"/>
      <c r="H9" s="155"/>
      <c r="I9" s="155"/>
      <c r="J9" s="153"/>
      <c r="K9" s="153"/>
      <c r="L9" s="153"/>
      <c r="M9" s="180"/>
      <c r="N9" s="166"/>
      <c r="O9" s="163"/>
    </row>
    <row r="10" spans="1:15" ht="18.75" customHeight="1" thickBot="1">
      <c r="A10" s="100"/>
      <c r="B10" s="101"/>
      <c r="C10" s="122"/>
      <c r="D10" s="159"/>
      <c r="E10" s="154"/>
      <c r="F10" s="154"/>
      <c r="G10" s="154"/>
      <c r="H10" s="156"/>
      <c r="I10" s="156"/>
      <c r="J10" s="154"/>
      <c r="K10" s="154"/>
      <c r="L10" s="154"/>
      <c r="M10" s="181"/>
      <c r="N10" s="167"/>
      <c r="O10" s="163"/>
    </row>
    <row r="11" spans="1:15" ht="21" customHeight="1">
      <c r="A11" s="108" t="s">
        <v>6</v>
      </c>
      <c r="B11" s="97" t="s">
        <v>15</v>
      </c>
      <c r="C11" s="7" t="s">
        <v>16</v>
      </c>
      <c r="D11" s="8">
        <v>272</v>
      </c>
      <c r="E11" s="9">
        <v>320</v>
      </c>
      <c r="F11" s="96">
        <v>259</v>
      </c>
      <c r="G11" s="9"/>
      <c r="H11" s="9"/>
      <c r="I11" s="9"/>
      <c r="J11" s="9"/>
      <c r="K11" s="9"/>
      <c r="L11" s="9"/>
      <c r="M11" s="37"/>
      <c r="N11" s="37"/>
      <c r="O11" s="79">
        <f aca="true" t="shared" si="0" ref="O11:O56">SUM(D11:N11)</f>
        <v>851</v>
      </c>
    </row>
    <row r="12" spans="1:15" ht="21" customHeight="1">
      <c r="A12" s="109"/>
      <c r="B12" s="98"/>
      <c r="C12" s="10" t="s">
        <v>17</v>
      </c>
      <c r="D12" s="11">
        <v>79</v>
      </c>
      <c r="E12" s="12">
        <v>82</v>
      </c>
      <c r="F12" s="12">
        <v>34</v>
      </c>
      <c r="G12" s="12"/>
      <c r="H12" s="12"/>
      <c r="I12" s="12"/>
      <c r="J12" s="12"/>
      <c r="K12" s="12"/>
      <c r="L12" s="12"/>
      <c r="M12" s="32"/>
      <c r="N12" s="32"/>
      <c r="O12" s="74">
        <f t="shared" si="0"/>
        <v>195</v>
      </c>
    </row>
    <row r="13" spans="1:15" ht="21" customHeight="1">
      <c r="A13" s="109"/>
      <c r="B13" s="98"/>
      <c r="C13" s="10" t="s">
        <v>18</v>
      </c>
      <c r="D13" s="11">
        <f>SUM(D11:D12)</f>
        <v>351</v>
      </c>
      <c r="E13" s="12">
        <f>SUM(E11:E12)</f>
        <v>402</v>
      </c>
      <c r="F13" s="12">
        <f>SUM(F11:F12)</f>
        <v>293</v>
      </c>
      <c r="G13" s="12"/>
      <c r="H13" s="12"/>
      <c r="I13" s="12"/>
      <c r="J13" s="12"/>
      <c r="K13" s="12"/>
      <c r="L13" s="12"/>
      <c r="M13" s="32"/>
      <c r="N13" s="32"/>
      <c r="O13" s="74">
        <f t="shared" si="0"/>
        <v>1046</v>
      </c>
    </row>
    <row r="14" spans="1:15" ht="21" customHeight="1">
      <c r="A14" s="109"/>
      <c r="B14" s="98" t="s">
        <v>19</v>
      </c>
      <c r="C14" s="10" t="s">
        <v>16</v>
      </c>
      <c r="D14" s="11">
        <v>514</v>
      </c>
      <c r="E14" s="12">
        <v>581</v>
      </c>
      <c r="F14" s="12">
        <v>442</v>
      </c>
      <c r="G14" s="12"/>
      <c r="H14" s="12"/>
      <c r="I14" s="12"/>
      <c r="J14" s="12"/>
      <c r="K14" s="12"/>
      <c r="L14" s="12"/>
      <c r="M14" s="32"/>
      <c r="N14" s="32"/>
      <c r="O14" s="74">
        <f t="shared" si="0"/>
        <v>1537</v>
      </c>
    </row>
    <row r="15" spans="1:15" ht="21" customHeight="1">
      <c r="A15" s="109"/>
      <c r="B15" s="98"/>
      <c r="C15" s="10" t="s">
        <v>17</v>
      </c>
      <c r="D15" s="11">
        <v>3</v>
      </c>
      <c r="E15" s="12">
        <v>16</v>
      </c>
      <c r="F15" s="12">
        <v>4</v>
      </c>
      <c r="G15" s="12"/>
      <c r="H15" s="12"/>
      <c r="I15" s="12"/>
      <c r="J15" s="12"/>
      <c r="K15" s="12"/>
      <c r="L15" s="12"/>
      <c r="M15" s="32"/>
      <c r="N15" s="32"/>
      <c r="O15" s="74">
        <f t="shared" si="0"/>
        <v>23</v>
      </c>
    </row>
    <row r="16" spans="1:15" ht="21" customHeight="1">
      <c r="A16" s="109"/>
      <c r="B16" s="98"/>
      <c r="C16" s="10" t="s">
        <v>18</v>
      </c>
      <c r="D16" s="11">
        <f>SUM(D14:D15)</f>
        <v>517</v>
      </c>
      <c r="E16" s="12">
        <f>SUM(E14:E15)</f>
        <v>597</v>
      </c>
      <c r="F16" s="12">
        <f>SUM(F14:F15)</f>
        <v>446</v>
      </c>
      <c r="G16" s="12"/>
      <c r="H16" s="12"/>
      <c r="I16" s="12"/>
      <c r="J16" s="12"/>
      <c r="K16" s="12"/>
      <c r="L16" s="12"/>
      <c r="M16" s="32"/>
      <c r="N16" s="32"/>
      <c r="O16" s="74">
        <f t="shared" si="0"/>
        <v>1560</v>
      </c>
    </row>
    <row r="17" spans="1:15" ht="21" customHeight="1">
      <c r="A17" s="109"/>
      <c r="B17" s="98" t="s">
        <v>20</v>
      </c>
      <c r="C17" s="10" t="s">
        <v>16</v>
      </c>
      <c r="D17" s="11"/>
      <c r="E17" s="12">
        <v>1</v>
      </c>
      <c r="F17" s="12">
        <v>1</v>
      </c>
      <c r="G17" s="12"/>
      <c r="H17" s="12"/>
      <c r="I17" s="12"/>
      <c r="J17" s="12"/>
      <c r="K17" s="12"/>
      <c r="L17" s="12"/>
      <c r="M17" s="32"/>
      <c r="N17" s="41"/>
      <c r="O17" s="74">
        <f t="shared" si="0"/>
        <v>2</v>
      </c>
    </row>
    <row r="18" spans="1:15" ht="21" customHeight="1">
      <c r="A18" s="109"/>
      <c r="B18" s="98"/>
      <c r="C18" s="10" t="s">
        <v>17</v>
      </c>
      <c r="D18" s="11">
        <v>2</v>
      </c>
      <c r="E18" s="12"/>
      <c r="F18" s="12">
        <v>2</v>
      </c>
      <c r="G18" s="12"/>
      <c r="H18" s="12"/>
      <c r="I18" s="12"/>
      <c r="J18" s="12"/>
      <c r="K18" s="12"/>
      <c r="L18" s="12"/>
      <c r="M18" s="32"/>
      <c r="N18" s="41"/>
      <c r="O18" s="74">
        <f t="shared" si="0"/>
        <v>4</v>
      </c>
    </row>
    <row r="19" spans="1:15" ht="21" customHeight="1">
      <c r="A19" s="109"/>
      <c r="B19" s="98"/>
      <c r="C19" s="10" t="s">
        <v>18</v>
      </c>
      <c r="D19" s="11">
        <f>SUM(D17:D18)</f>
        <v>2</v>
      </c>
      <c r="E19" s="12">
        <f>SUM(E17:E18)</f>
        <v>1</v>
      </c>
      <c r="F19" s="11">
        <f>SUM(F17:F18)</f>
        <v>3</v>
      </c>
      <c r="G19" s="12"/>
      <c r="H19" s="12"/>
      <c r="I19" s="12"/>
      <c r="J19" s="12"/>
      <c r="K19" s="12"/>
      <c r="L19" s="12"/>
      <c r="M19" s="32"/>
      <c r="N19" s="41"/>
      <c r="O19" s="74">
        <f t="shared" si="0"/>
        <v>6</v>
      </c>
    </row>
    <row r="20" spans="1:15" ht="21" customHeight="1">
      <c r="A20" s="109"/>
      <c r="B20" s="98" t="s">
        <v>8</v>
      </c>
      <c r="C20" s="10" t="s">
        <v>16</v>
      </c>
      <c r="D20" s="11">
        <f aca="true" t="shared" si="1" ref="D20:F22">D11+D14+D17</f>
        <v>786</v>
      </c>
      <c r="E20" s="11">
        <f t="shared" si="1"/>
        <v>902</v>
      </c>
      <c r="F20" s="11">
        <f t="shared" si="1"/>
        <v>702</v>
      </c>
      <c r="G20" s="11"/>
      <c r="H20" s="11"/>
      <c r="I20" s="11"/>
      <c r="J20" s="11"/>
      <c r="K20" s="11"/>
      <c r="L20" s="11"/>
      <c r="M20" s="54"/>
      <c r="N20" s="41"/>
      <c r="O20" s="74">
        <f t="shared" si="0"/>
        <v>2390</v>
      </c>
    </row>
    <row r="21" spans="1:15" ht="21" customHeight="1">
      <c r="A21" s="109"/>
      <c r="B21" s="98"/>
      <c r="C21" s="10" t="s">
        <v>17</v>
      </c>
      <c r="D21" s="11">
        <f t="shared" si="1"/>
        <v>84</v>
      </c>
      <c r="E21" s="11">
        <f t="shared" si="1"/>
        <v>98</v>
      </c>
      <c r="F21" s="11">
        <f t="shared" si="1"/>
        <v>40</v>
      </c>
      <c r="G21" s="11"/>
      <c r="H21" s="11"/>
      <c r="I21" s="11"/>
      <c r="J21" s="11"/>
      <c r="K21" s="11"/>
      <c r="L21" s="11"/>
      <c r="M21" s="54"/>
      <c r="N21" s="41"/>
      <c r="O21" s="74">
        <f t="shared" si="0"/>
        <v>222</v>
      </c>
    </row>
    <row r="22" spans="1:15" ht="21" customHeight="1" thickBot="1">
      <c r="A22" s="110"/>
      <c r="B22" s="101"/>
      <c r="C22" s="13" t="s">
        <v>18</v>
      </c>
      <c r="D22" s="11">
        <f t="shared" si="1"/>
        <v>870</v>
      </c>
      <c r="E22" s="11">
        <f t="shared" si="1"/>
        <v>1000</v>
      </c>
      <c r="F22" s="11">
        <f t="shared" si="1"/>
        <v>742</v>
      </c>
      <c r="G22" s="11"/>
      <c r="H22" s="11"/>
      <c r="I22" s="11"/>
      <c r="J22" s="11"/>
      <c r="K22" s="11"/>
      <c r="L22" s="11"/>
      <c r="M22" s="54"/>
      <c r="N22" s="41"/>
      <c r="O22" s="74">
        <f t="shared" si="0"/>
        <v>2612</v>
      </c>
    </row>
    <row r="23" spans="1:15" ht="21" customHeight="1">
      <c r="A23" s="108" t="s">
        <v>132</v>
      </c>
      <c r="B23" s="97" t="s">
        <v>15</v>
      </c>
      <c r="C23" s="7" t="s">
        <v>16</v>
      </c>
      <c r="D23" s="8">
        <v>4</v>
      </c>
      <c r="E23" s="9">
        <v>9</v>
      </c>
      <c r="F23" s="9">
        <v>3</v>
      </c>
      <c r="G23" s="9"/>
      <c r="H23" s="9"/>
      <c r="I23" s="9"/>
      <c r="J23" s="9"/>
      <c r="K23" s="9"/>
      <c r="L23" s="9"/>
      <c r="M23" s="37"/>
      <c r="N23" s="43"/>
      <c r="O23" s="73">
        <f t="shared" si="0"/>
        <v>16</v>
      </c>
    </row>
    <row r="24" spans="1:15" ht="21" customHeight="1">
      <c r="A24" s="109"/>
      <c r="B24" s="98"/>
      <c r="C24" s="10" t="s">
        <v>17</v>
      </c>
      <c r="D24" s="11">
        <v>8</v>
      </c>
      <c r="E24" s="12">
        <v>27</v>
      </c>
      <c r="F24" s="12">
        <v>5</v>
      </c>
      <c r="G24" s="12"/>
      <c r="H24" s="12"/>
      <c r="I24" s="12"/>
      <c r="J24" s="12"/>
      <c r="K24" s="12"/>
      <c r="L24" s="12"/>
      <c r="M24" s="32"/>
      <c r="N24" s="41"/>
      <c r="O24" s="74">
        <f t="shared" si="0"/>
        <v>40</v>
      </c>
    </row>
    <row r="25" spans="1:15" ht="21" customHeight="1">
      <c r="A25" s="109"/>
      <c r="B25" s="98"/>
      <c r="C25" s="10" t="s">
        <v>18</v>
      </c>
      <c r="D25" s="11">
        <f>SUM(D23:D24)</f>
        <v>12</v>
      </c>
      <c r="E25" s="12">
        <f>SUM(E23:E24)</f>
        <v>36</v>
      </c>
      <c r="F25" s="12">
        <f>SUM(F23:F24)</f>
        <v>8</v>
      </c>
      <c r="G25" s="12"/>
      <c r="H25" s="12"/>
      <c r="I25" s="12"/>
      <c r="J25" s="12"/>
      <c r="K25" s="12"/>
      <c r="L25" s="12"/>
      <c r="M25" s="32"/>
      <c r="N25" s="41"/>
      <c r="O25" s="74">
        <f t="shared" si="0"/>
        <v>56</v>
      </c>
    </row>
    <row r="26" spans="1:15" ht="21" customHeight="1">
      <c r="A26" s="109"/>
      <c r="B26" s="98" t="s">
        <v>19</v>
      </c>
      <c r="C26" s="10" t="s">
        <v>16</v>
      </c>
      <c r="D26" s="11">
        <v>10</v>
      </c>
      <c r="E26" s="12">
        <v>8</v>
      </c>
      <c r="F26" s="12">
        <v>10</v>
      </c>
      <c r="G26" s="12"/>
      <c r="H26" s="12"/>
      <c r="I26" s="12"/>
      <c r="J26" s="12"/>
      <c r="K26" s="12"/>
      <c r="L26" s="12"/>
      <c r="M26" s="32"/>
      <c r="N26" s="41"/>
      <c r="O26" s="74">
        <f t="shared" si="0"/>
        <v>28</v>
      </c>
    </row>
    <row r="27" spans="1:15" ht="21" customHeight="1">
      <c r="A27" s="109"/>
      <c r="B27" s="98"/>
      <c r="C27" s="10" t="s">
        <v>17</v>
      </c>
      <c r="D27" s="11">
        <v>3</v>
      </c>
      <c r="E27" s="12">
        <v>13</v>
      </c>
      <c r="F27" s="12">
        <v>5</v>
      </c>
      <c r="G27" s="12"/>
      <c r="H27" s="12"/>
      <c r="I27" s="12"/>
      <c r="J27" s="12"/>
      <c r="K27" s="12"/>
      <c r="L27" s="12"/>
      <c r="M27" s="32"/>
      <c r="N27" s="41"/>
      <c r="O27" s="74">
        <f t="shared" si="0"/>
        <v>21</v>
      </c>
    </row>
    <row r="28" spans="1:15" ht="21" customHeight="1">
      <c r="A28" s="109"/>
      <c r="B28" s="98"/>
      <c r="C28" s="10" t="s">
        <v>18</v>
      </c>
      <c r="D28" s="11">
        <f>SUM(D26:D27)</f>
        <v>13</v>
      </c>
      <c r="E28" s="12">
        <f>SUM(E26:E27)</f>
        <v>21</v>
      </c>
      <c r="F28" s="12">
        <f>SUM(F26:F27)</f>
        <v>15</v>
      </c>
      <c r="G28" s="12"/>
      <c r="H28" s="12"/>
      <c r="I28" s="12"/>
      <c r="J28" s="12"/>
      <c r="K28" s="12"/>
      <c r="L28" s="12"/>
      <c r="M28" s="32"/>
      <c r="N28" s="41"/>
      <c r="O28" s="74">
        <f t="shared" si="0"/>
        <v>49</v>
      </c>
    </row>
    <row r="29" spans="1:15" ht="21" customHeight="1">
      <c r="A29" s="109"/>
      <c r="B29" s="98" t="s">
        <v>8</v>
      </c>
      <c r="C29" s="10" t="s">
        <v>16</v>
      </c>
      <c r="D29" s="11">
        <f aca="true" t="shared" si="2" ref="D29:F31">D23+D26</f>
        <v>14</v>
      </c>
      <c r="E29" s="11">
        <f t="shared" si="2"/>
        <v>17</v>
      </c>
      <c r="F29" s="11">
        <f t="shared" si="2"/>
        <v>13</v>
      </c>
      <c r="G29" s="11"/>
      <c r="H29" s="11"/>
      <c r="I29" s="11"/>
      <c r="J29" s="11"/>
      <c r="K29" s="11"/>
      <c r="L29" s="11"/>
      <c r="M29" s="54"/>
      <c r="N29" s="41"/>
      <c r="O29" s="74">
        <f t="shared" si="0"/>
        <v>44</v>
      </c>
    </row>
    <row r="30" spans="1:15" ht="21" customHeight="1">
      <c r="A30" s="109"/>
      <c r="B30" s="98"/>
      <c r="C30" s="10" t="s">
        <v>17</v>
      </c>
      <c r="D30" s="11">
        <f t="shared" si="2"/>
        <v>11</v>
      </c>
      <c r="E30" s="11">
        <f t="shared" si="2"/>
        <v>40</v>
      </c>
      <c r="F30" s="11">
        <f t="shared" si="2"/>
        <v>10</v>
      </c>
      <c r="G30" s="11"/>
      <c r="H30" s="11"/>
      <c r="I30" s="11"/>
      <c r="J30" s="11"/>
      <c r="K30" s="11"/>
      <c r="L30" s="11"/>
      <c r="M30" s="54"/>
      <c r="N30" s="41"/>
      <c r="O30" s="74">
        <f t="shared" si="0"/>
        <v>61</v>
      </c>
    </row>
    <row r="31" spans="1:15" ht="21" customHeight="1" thickBot="1">
      <c r="A31" s="110"/>
      <c r="B31" s="101"/>
      <c r="C31" s="13" t="s">
        <v>18</v>
      </c>
      <c r="D31" s="11">
        <f t="shared" si="2"/>
        <v>25</v>
      </c>
      <c r="E31" s="11">
        <f t="shared" si="2"/>
        <v>57</v>
      </c>
      <c r="F31" s="11">
        <f t="shared" si="2"/>
        <v>23</v>
      </c>
      <c r="G31" s="11"/>
      <c r="H31" s="11"/>
      <c r="I31" s="11"/>
      <c r="J31" s="11"/>
      <c r="K31" s="11"/>
      <c r="L31" s="11"/>
      <c r="M31" s="54"/>
      <c r="N31" s="41"/>
      <c r="O31" s="74">
        <f t="shared" si="0"/>
        <v>105</v>
      </c>
    </row>
    <row r="32" spans="1:15" ht="21" customHeight="1">
      <c r="A32" s="108" t="s">
        <v>85</v>
      </c>
      <c r="B32" s="97" t="s">
        <v>15</v>
      </c>
      <c r="C32" s="7" t="s">
        <v>16</v>
      </c>
      <c r="D32" s="8">
        <v>1516</v>
      </c>
      <c r="E32" s="9">
        <v>1348</v>
      </c>
      <c r="F32" s="9">
        <v>1388</v>
      </c>
      <c r="G32" s="9"/>
      <c r="H32" s="9"/>
      <c r="I32" s="9"/>
      <c r="J32" s="9"/>
      <c r="K32" s="9"/>
      <c r="L32" s="9"/>
      <c r="M32" s="37"/>
      <c r="N32" s="43"/>
      <c r="O32" s="73">
        <f t="shared" si="0"/>
        <v>4252</v>
      </c>
    </row>
    <row r="33" spans="1:15" ht="21" customHeight="1">
      <c r="A33" s="109"/>
      <c r="B33" s="98"/>
      <c r="C33" s="10" t="s">
        <v>17</v>
      </c>
      <c r="D33" s="11">
        <v>5</v>
      </c>
      <c r="E33" s="12">
        <v>4</v>
      </c>
      <c r="F33" s="12">
        <v>2</v>
      </c>
      <c r="G33" s="12"/>
      <c r="H33" s="12"/>
      <c r="I33" s="12"/>
      <c r="J33" s="12"/>
      <c r="K33" s="12"/>
      <c r="L33" s="12"/>
      <c r="M33" s="32"/>
      <c r="N33" s="41"/>
      <c r="O33" s="74">
        <f t="shared" si="0"/>
        <v>11</v>
      </c>
    </row>
    <row r="34" spans="1:15" ht="21" customHeight="1">
      <c r="A34" s="109"/>
      <c r="B34" s="98"/>
      <c r="C34" s="10" t="s">
        <v>18</v>
      </c>
      <c r="D34" s="11">
        <f>SUM(D32:D33)</f>
        <v>1521</v>
      </c>
      <c r="E34" s="12">
        <f>SUM(E32:E33)</f>
        <v>1352</v>
      </c>
      <c r="F34" s="12">
        <f>SUM(F32:F33)</f>
        <v>1390</v>
      </c>
      <c r="G34" s="12"/>
      <c r="H34" s="12"/>
      <c r="I34" s="12"/>
      <c r="J34" s="12"/>
      <c r="K34" s="12"/>
      <c r="L34" s="12"/>
      <c r="M34" s="32"/>
      <c r="N34" s="41"/>
      <c r="O34" s="74">
        <f t="shared" si="0"/>
        <v>4263</v>
      </c>
    </row>
    <row r="35" spans="1:15" ht="21" customHeight="1">
      <c r="A35" s="109"/>
      <c r="B35" s="98" t="s">
        <v>19</v>
      </c>
      <c r="C35" s="10" t="s">
        <v>16</v>
      </c>
      <c r="D35" s="11">
        <v>2179</v>
      </c>
      <c r="E35" s="12">
        <v>1831</v>
      </c>
      <c r="F35" s="12">
        <v>1880</v>
      </c>
      <c r="G35" s="12"/>
      <c r="H35" s="12"/>
      <c r="I35" s="12"/>
      <c r="J35" s="12"/>
      <c r="K35" s="12"/>
      <c r="L35" s="12"/>
      <c r="M35" s="32"/>
      <c r="N35" s="41"/>
      <c r="O35" s="74">
        <f t="shared" si="0"/>
        <v>5890</v>
      </c>
    </row>
    <row r="36" spans="1:15" ht="21" customHeight="1">
      <c r="A36" s="109"/>
      <c r="B36" s="98"/>
      <c r="C36" s="10" t="s">
        <v>17</v>
      </c>
      <c r="D36" s="11">
        <v>10</v>
      </c>
      <c r="E36" s="12">
        <v>9</v>
      </c>
      <c r="F36" s="12">
        <v>7</v>
      </c>
      <c r="G36" s="12"/>
      <c r="H36" s="12"/>
      <c r="I36" s="12"/>
      <c r="J36" s="12"/>
      <c r="K36" s="12"/>
      <c r="L36" s="12"/>
      <c r="M36" s="32"/>
      <c r="N36" s="41"/>
      <c r="O36" s="74">
        <f t="shared" si="0"/>
        <v>26</v>
      </c>
    </row>
    <row r="37" spans="1:15" ht="21" customHeight="1">
      <c r="A37" s="109"/>
      <c r="B37" s="98"/>
      <c r="C37" s="10" t="s">
        <v>18</v>
      </c>
      <c r="D37" s="11">
        <f>SUM(D35:D36)</f>
        <v>2189</v>
      </c>
      <c r="E37" s="12">
        <f>SUM(E35:E36)</f>
        <v>1840</v>
      </c>
      <c r="F37" s="12">
        <f>SUM(F35:F36)</f>
        <v>1887</v>
      </c>
      <c r="G37" s="12"/>
      <c r="H37" s="12"/>
      <c r="I37" s="12"/>
      <c r="J37" s="12"/>
      <c r="K37" s="12"/>
      <c r="L37" s="12"/>
      <c r="M37" s="32"/>
      <c r="N37" s="41"/>
      <c r="O37" s="74">
        <f t="shared" si="0"/>
        <v>5916</v>
      </c>
    </row>
    <row r="38" spans="1:15" ht="21" customHeight="1">
      <c r="A38" s="109"/>
      <c r="B38" s="98" t="s">
        <v>84</v>
      </c>
      <c r="C38" s="10" t="s">
        <v>16</v>
      </c>
      <c r="D38" s="11">
        <f aca="true" t="shared" si="3" ref="D38:F40">D32+D35</f>
        <v>3695</v>
      </c>
      <c r="E38" s="11">
        <f t="shared" si="3"/>
        <v>3179</v>
      </c>
      <c r="F38" s="11">
        <f t="shared" si="3"/>
        <v>3268</v>
      </c>
      <c r="G38" s="11"/>
      <c r="H38" s="11"/>
      <c r="I38" s="11"/>
      <c r="J38" s="11"/>
      <c r="K38" s="11"/>
      <c r="L38" s="11"/>
      <c r="M38" s="54"/>
      <c r="N38" s="41"/>
      <c r="O38" s="74">
        <f t="shared" si="0"/>
        <v>10142</v>
      </c>
    </row>
    <row r="39" spans="1:15" ht="21" customHeight="1">
      <c r="A39" s="109"/>
      <c r="B39" s="98"/>
      <c r="C39" s="10" t="s">
        <v>17</v>
      </c>
      <c r="D39" s="11">
        <f t="shared" si="3"/>
        <v>15</v>
      </c>
      <c r="E39" s="11">
        <f t="shared" si="3"/>
        <v>13</v>
      </c>
      <c r="F39" s="11">
        <f t="shared" si="3"/>
        <v>9</v>
      </c>
      <c r="G39" s="11"/>
      <c r="H39" s="11"/>
      <c r="I39" s="11"/>
      <c r="J39" s="11"/>
      <c r="K39" s="11"/>
      <c r="L39" s="11"/>
      <c r="M39" s="54"/>
      <c r="N39" s="41"/>
      <c r="O39" s="74">
        <f t="shared" si="0"/>
        <v>37</v>
      </c>
    </row>
    <row r="40" spans="1:15" ht="21" customHeight="1" thickBot="1">
      <c r="A40" s="110"/>
      <c r="B40" s="101"/>
      <c r="C40" s="13" t="s">
        <v>18</v>
      </c>
      <c r="D40" s="11">
        <f t="shared" si="3"/>
        <v>3710</v>
      </c>
      <c r="E40" s="11">
        <f t="shared" si="3"/>
        <v>3192</v>
      </c>
      <c r="F40" s="11">
        <f t="shared" si="3"/>
        <v>3277</v>
      </c>
      <c r="G40" s="11"/>
      <c r="H40" s="11"/>
      <c r="I40" s="11"/>
      <c r="J40" s="11"/>
      <c r="K40" s="11"/>
      <c r="L40" s="11"/>
      <c r="M40" s="54"/>
      <c r="N40" s="41"/>
      <c r="O40" s="74">
        <f t="shared" si="0"/>
        <v>10179</v>
      </c>
    </row>
    <row r="41" spans="1:15" ht="21" customHeight="1">
      <c r="A41" s="126" t="s">
        <v>21</v>
      </c>
      <c r="B41" s="127"/>
      <c r="C41" s="7" t="s">
        <v>16</v>
      </c>
      <c r="D41" s="8">
        <v>135</v>
      </c>
      <c r="E41" s="9">
        <v>168</v>
      </c>
      <c r="F41" s="9">
        <v>109</v>
      </c>
      <c r="G41" s="9"/>
      <c r="H41" s="9"/>
      <c r="I41" s="9"/>
      <c r="J41" s="9"/>
      <c r="K41" s="9"/>
      <c r="L41" s="9"/>
      <c r="M41" s="37"/>
      <c r="N41" s="43"/>
      <c r="O41" s="79">
        <f t="shared" si="0"/>
        <v>412</v>
      </c>
    </row>
    <row r="42" spans="1:15" ht="21" customHeight="1">
      <c r="A42" s="128"/>
      <c r="B42" s="129"/>
      <c r="C42" s="10" t="s">
        <v>17</v>
      </c>
      <c r="D42" s="11">
        <v>48</v>
      </c>
      <c r="E42" s="12">
        <v>21</v>
      </c>
      <c r="F42" s="12">
        <v>19</v>
      </c>
      <c r="G42" s="12"/>
      <c r="H42" s="12"/>
      <c r="I42" s="12"/>
      <c r="J42" s="12"/>
      <c r="K42" s="12"/>
      <c r="L42" s="12"/>
      <c r="M42" s="32"/>
      <c r="N42" s="41"/>
      <c r="O42" s="74">
        <f t="shared" si="0"/>
        <v>88</v>
      </c>
    </row>
    <row r="43" spans="1:15" ht="21" customHeight="1" thickBot="1">
      <c r="A43" s="130"/>
      <c r="B43" s="131"/>
      <c r="C43" s="13" t="s">
        <v>18</v>
      </c>
      <c r="D43" s="14">
        <f>SUM(D41:D42)</f>
        <v>183</v>
      </c>
      <c r="E43" s="14">
        <f>SUM(E41:E42)</f>
        <v>189</v>
      </c>
      <c r="F43" s="14">
        <f>SUM(F41:F42)</f>
        <v>128</v>
      </c>
      <c r="G43" s="14"/>
      <c r="H43" s="14"/>
      <c r="I43" s="14"/>
      <c r="J43" s="14"/>
      <c r="K43" s="14"/>
      <c r="L43" s="14"/>
      <c r="M43" s="57"/>
      <c r="N43" s="45"/>
      <c r="O43" s="90">
        <f t="shared" si="0"/>
        <v>500</v>
      </c>
    </row>
    <row r="44" spans="1:15" ht="21" customHeight="1">
      <c r="A44" s="126" t="s">
        <v>22</v>
      </c>
      <c r="B44" s="127"/>
      <c r="C44" s="7" t="s">
        <v>16</v>
      </c>
      <c r="D44" s="8">
        <v>73</v>
      </c>
      <c r="E44" s="9">
        <v>153</v>
      </c>
      <c r="F44" s="9">
        <v>80</v>
      </c>
      <c r="G44" s="9"/>
      <c r="H44" s="9"/>
      <c r="I44" s="9"/>
      <c r="J44" s="9"/>
      <c r="K44" s="9"/>
      <c r="L44" s="9"/>
      <c r="M44" s="37"/>
      <c r="N44" s="43"/>
      <c r="O44" s="79">
        <f t="shared" si="0"/>
        <v>306</v>
      </c>
    </row>
    <row r="45" spans="1:15" ht="21" customHeight="1">
      <c r="A45" s="128"/>
      <c r="B45" s="129"/>
      <c r="C45" s="10" t="s">
        <v>17</v>
      </c>
      <c r="D45" s="11"/>
      <c r="E45" s="12"/>
      <c r="F45" s="12"/>
      <c r="G45" s="12"/>
      <c r="H45" s="12"/>
      <c r="I45" s="12"/>
      <c r="J45" s="12"/>
      <c r="K45" s="12"/>
      <c r="L45" s="12"/>
      <c r="M45" s="32"/>
      <c r="N45" s="41"/>
      <c r="O45" s="74">
        <f t="shared" si="0"/>
        <v>0</v>
      </c>
    </row>
    <row r="46" spans="1:15" ht="21" customHeight="1" thickBot="1">
      <c r="A46" s="130"/>
      <c r="B46" s="131"/>
      <c r="C46" s="13" t="s">
        <v>18</v>
      </c>
      <c r="D46" s="14">
        <f>SUM(D44:D45)</f>
        <v>73</v>
      </c>
      <c r="E46" s="44">
        <f>SUM(E44:E45)</f>
        <v>153</v>
      </c>
      <c r="F46" s="44">
        <f>SUM(F44:F45)</f>
        <v>80</v>
      </c>
      <c r="G46" s="44"/>
      <c r="H46" s="44"/>
      <c r="I46" s="44"/>
      <c r="J46" s="44"/>
      <c r="K46" s="44"/>
      <c r="L46" s="44"/>
      <c r="M46" s="55"/>
      <c r="N46" s="45"/>
      <c r="O46" s="90">
        <f t="shared" si="0"/>
        <v>306</v>
      </c>
    </row>
    <row r="47" spans="1:15" ht="21" customHeight="1" thickBot="1">
      <c r="A47" s="139" t="s">
        <v>23</v>
      </c>
      <c r="B47" s="140"/>
      <c r="C47" s="141"/>
      <c r="D47" s="15">
        <f>D22+D31+D40+D43+D46</f>
        <v>4861</v>
      </c>
      <c r="E47" s="15">
        <f>E22+E31+E40+E43+E46</f>
        <v>4591</v>
      </c>
      <c r="F47" s="15">
        <f>F22+F31+F40+F43+F46</f>
        <v>4250</v>
      </c>
      <c r="G47" s="15"/>
      <c r="H47" s="15"/>
      <c r="I47" s="15"/>
      <c r="J47" s="15"/>
      <c r="K47" s="15"/>
      <c r="L47" s="15"/>
      <c r="M47" s="58"/>
      <c r="N47" s="48"/>
      <c r="O47" s="76">
        <f t="shared" si="0"/>
        <v>13702</v>
      </c>
    </row>
    <row r="48" spans="1:15" ht="21" customHeight="1" thickBot="1">
      <c r="A48" s="139" t="s">
        <v>9</v>
      </c>
      <c r="B48" s="140"/>
      <c r="C48" s="141"/>
      <c r="D48" s="15">
        <v>154</v>
      </c>
      <c r="E48" s="16">
        <v>116</v>
      </c>
      <c r="F48" s="16">
        <v>116</v>
      </c>
      <c r="G48" s="16"/>
      <c r="H48" s="16"/>
      <c r="I48" s="16"/>
      <c r="J48" s="16"/>
      <c r="K48" s="16"/>
      <c r="L48" s="16"/>
      <c r="M48" s="39"/>
      <c r="N48" s="48"/>
      <c r="O48" s="76">
        <f t="shared" si="0"/>
        <v>386</v>
      </c>
    </row>
    <row r="49" spans="1:15" ht="21" customHeight="1" thickBot="1">
      <c r="A49" s="139" t="s">
        <v>24</v>
      </c>
      <c r="B49" s="140"/>
      <c r="C49" s="141"/>
      <c r="D49" s="15">
        <f>SUM(D47:D48)</f>
        <v>5015</v>
      </c>
      <c r="E49" s="16">
        <f>SUM(E47:E48)</f>
        <v>4707</v>
      </c>
      <c r="F49" s="16">
        <f>SUM(F47:F48)</f>
        <v>4366</v>
      </c>
      <c r="G49" s="16"/>
      <c r="H49" s="16"/>
      <c r="I49" s="16"/>
      <c r="J49" s="16"/>
      <c r="K49" s="16"/>
      <c r="L49" s="16"/>
      <c r="M49" s="39"/>
      <c r="N49" s="48"/>
      <c r="O49" s="76">
        <f t="shared" si="0"/>
        <v>14088</v>
      </c>
    </row>
    <row r="50" spans="1:15" ht="21" customHeight="1">
      <c r="A50" s="142" t="s">
        <v>82</v>
      </c>
      <c r="B50" s="132" t="s">
        <v>25</v>
      </c>
      <c r="C50" s="17" t="s">
        <v>26</v>
      </c>
      <c r="D50" s="18">
        <v>3883</v>
      </c>
      <c r="E50" s="19">
        <v>2883</v>
      </c>
      <c r="F50" s="19">
        <v>3852</v>
      </c>
      <c r="G50" s="19"/>
      <c r="H50" s="19"/>
      <c r="I50" s="19"/>
      <c r="J50" s="19"/>
      <c r="K50" s="19"/>
      <c r="L50" s="19"/>
      <c r="M50" s="35"/>
      <c r="N50" s="46"/>
      <c r="O50" s="89">
        <f t="shared" si="0"/>
        <v>10618</v>
      </c>
    </row>
    <row r="51" spans="1:15" ht="21" customHeight="1">
      <c r="A51" s="99"/>
      <c r="B51" s="129"/>
      <c r="C51" s="10" t="s">
        <v>27</v>
      </c>
      <c r="D51" s="11">
        <v>2465</v>
      </c>
      <c r="E51" s="12">
        <v>2153</v>
      </c>
      <c r="F51" s="12">
        <v>2546</v>
      </c>
      <c r="G51" s="12"/>
      <c r="H51" s="12"/>
      <c r="I51" s="12"/>
      <c r="J51" s="12"/>
      <c r="K51" s="12"/>
      <c r="L51" s="12"/>
      <c r="M51" s="32"/>
      <c r="N51" s="41"/>
      <c r="O51" s="74">
        <f t="shared" si="0"/>
        <v>7164</v>
      </c>
    </row>
    <row r="52" spans="1:15" ht="21" customHeight="1">
      <c r="A52" s="99"/>
      <c r="B52" s="129"/>
      <c r="C52" s="10" t="s">
        <v>18</v>
      </c>
      <c r="D52" s="11">
        <f>SUM(D50:D51)</f>
        <v>6348</v>
      </c>
      <c r="E52" s="12">
        <f>SUM(E50:E51)</f>
        <v>5036</v>
      </c>
      <c r="F52" s="12">
        <f>SUM(F50:F51)</f>
        <v>6398</v>
      </c>
      <c r="G52" s="12"/>
      <c r="H52" s="12"/>
      <c r="I52" s="12"/>
      <c r="J52" s="12"/>
      <c r="K52" s="12"/>
      <c r="L52" s="12"/>
      <c r="M52" s="32"/>
      <c r="N52" s="41"/>
      <c r="O52" s="74">
        <f t="shared" si="0"/>
        <v>17782</v>
      </c>
    </row>
    <row r="53" spans="1:15" ht="21" customHeight="1">
      <c r="A53" s="99"/>
      <c r="B53" s="135" t="s">
        <v>81</v>
      </c>
      <c r="C53" s="136"/>
      <c r="D53" s="11">
        <v>35</v>
      </c>
      <c r="E53" s="12">
        <v>27</v>
      </c>
      <c r="F53" s="12">
        <v>23</v>
      </c>
      <c r="G53" s="12"/>
      <c r="H53" s="12"/>
      <c r="I53" s="12"/>
      <c r="J53" s="12"/>
      <c r="K53" s="12"/>
      <c r="L53" s="12"/>
      <c r="M53" s="32"/>
      <c r="N53" s="41"/>
      <c r="O53" s="74">
        <f t="shared" si="0"/>
        <v>85</v>
      </c>
    </row>
    <row r="54" spans="1:15" ht="21" customHeight="1" thickBot="1">
      <c r="A54" s="143"/>
      <c r="B54" s="137" t="s">
        <v>80</v>
      </c>
      <c r="C54" s="138"/>
      <c r="D54" s="20">
        <v>173</v>
      </c>
      <c r="E54" s="21">
        <v>112</v>
      </c>
      <c r="F54" s="21">
        <v>149</v>
      </c>
      <c r="G54" s="21"/>
      <c r="H54" s="21"/>
      <c r="I54" s="21"/>
      <c r="J54" s="21"/>
      <c r="K54" s="21"/>
      <c r="L54" s="21"/>
      <c r="M54" s="40"/>
      <c r="N54" s="42"/>
      <c r="O54" s="90">
        <f t="shared" si="0"/>
        <v>434</v>
      </c>
    </row>
    <row r="55" spans="1:15" ht="21" customHeight="1" thickBot="1">
      <c r="A55" s="144" t="s">
        <v>28</v>
      </c>
      <c r="B55" s="145"/>
      <c r="C55" s="146"/>
      <c r="D55" s="15">
        <f>SUM(D52:D54)</f>
        <v>6556</v>
      </c>
      <c r="E55" s="16">
        <f>SUM(E52:E54)</f>
        <v>5175</v>
      </c>
      <c r="F55" s="16">
        <f>SUM(F52:F54)</f>
        <v>6570</v>
      </c>
      <c r="G55" s="16"/>
      <c r="H55" s="16"/>
      <c r="I55" s="16"/>
      <c r="J55" s="16"/>
      <c r="K55" s="16"/>
      <c r="L55" s="16"/>
      <c r="M55" s="39"/>
      <c r="N55" s="48"/>
      <c r="O55" s="76">
        <f t="shared" si="0"/>
        <v>18301</v>
      </c>
    </row>
    <row r="56" spans="1:15" ht="23.25" customHeight="1" thickBot="1">
      <c r="A56" s="147" t="s">
        <v>79</v>
      </c>
      <c r="B56" s="148"/>
      <c r="C56" s="149"/>
      <c r="D56" s="77">
        <f>SUM(D55+D49)</f>
        <v>11571</v>
      </c>
      <c r="E56" s="78">
        <f>SUM(E49+E55)</f>
        <v>9882</v>
      </c>
      <c r="F56" s="78">
        <f>SUM(F49+F55)</f>
        <v>10936</v>
      </c>
      <c r="G56" s="78"/>
      <c r="H56" s="78"/>
      <c r="I56" s="78"/>
      <c r="J56" s="78"/>
      <c r="K56" s="78"/>
      <c r="L56" s="78"/>
      <c r="M56" s="82"/>
      <c r="N56" s="94"/>
      <c r="O56" s="76">
        <f t="shared" si="0"/>
        <v>32389</v>
      </c>
    </row>
    <row r="59" spans="1:15" ht="13.5">
      <c r="A59" s="133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</row>
    <row r="60" spans="1:15" ht="13.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</row>
  </sheetData>
  <sheetProtection/>
  <mergeCells count="41">
    <mergeCell ref="A59:O60"/>
    <mergeCell ref="G7:G10"/>
    <mergeCell ref="I7:I10"/>
    <mergeCell ref="A56:C56"/>
    <mergeCell ref="E7:E10"/>
    <mergeCell ref="F7:F10"/>
    <mergeCell ref="A55:C55"/>
    <mergeCell ref="A11:A22"/>
    <mergeCell ref="A7:C7"/>
    <mergeCell ref="A8:A10"/>
    <mergeCell ref="O7:O10"/>
    <mergeCell ref="H7:H10"/>
    <mergeCell ref="M7:M10"/>
    <mergeCell ref="J7:J10"/>
    <mergeCell ref="K7:K10"/>
    <mergeCell ref="L7:L10"/>
    <mergeCell ref="D7:D10"/>
    <mergeCell ref="C8:C10"/>
    <mergeCell ref="A48:C48"/>
    <mergeCell ref="B35:B37"/>
    <mergeCell ref="B38:B40"/>
    <mergeCell ref="N7:N10"/>
    <mergeCell ref="B23:B25"/>
    <mergeCell ref="B26:B28"/>
    <mergeCell ref="A41:B43"/>
    <mergeCell ref="A44:B46"/>
    <mergeCell ref="A50:A54"/>
    <mergeCell ref="A49:C49"/>
    <mergeCell ref="B53:C53"/>
    <mergeCell ref="B54:C54"/>
    <mergeCell ref="B50:B52"/>
    <mergeCell ref="A47:C47"/>
    <mergeCell ref="A23:A31"/>
    <mergeCell ref="A32:A40"/>
    <mergeCell ref="B8:B10"/>
    <mergeCell ref="B29:B31"/>
    <mergeCell ref="B32:B34"/>
    <mergeCell ref="B11:B13"/>
    <mergeCell ref="B14:B16"/>
    <mergeCell ref="B17:B19"/>
    <mergeCell ref="B20:B22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kudou</dc:creator>
  <cp:keywords/>
  <dc:description/>
  <cp:lastModifiedBy>stn102</cp:lastModifiedBy>
  <cp:lastPrinted>2016-08-15T08:29:18Z</cp:lastPrinted>
  <dcterms:created xsi:type="dcterms:W3CDTF">2006-01-10T04:08:12Z</dcterms:created>
  <dcterms:modified xsi:type="dcterms:W3CDTF">2016-08-18T00:55:57Z</dcterms:modified>
  <cp:category/>
  <cp:version/>
  <cp:contentType/>
  <cp:contentStatus/>
</cp:coreProperties>
</file>