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activeTab="0"/>
  </bookViews>
  <sheets>
    <sheet name="青森県" sheetId="1" r:id="rId1"/>
    <sheet name="全国" sheetId="2" r:id="rId2"/>
  </sheets>
  <definedNames/>
  <calcPr fullCalcOnLoad="1"/>
</workbook>
</file>

<file path=xl/sharedStrings.xml><?xml version="1.0" encoding="utf-8"?>
<sst xmlns="http://schemas.openxmlformats.org/spreadsheetml/2006/main" count="143" uniqueCount="35">
  <si>
    <t>普通</t>
  </si>
  <si>
    <t>貨物</t>
  </si>
  <si>
    <t>乗用</t>
  </si>
  <si>
    <t>小型</t>
  </si>
  <si>
    <t>特種</t>
  </si>
  <si>
    <t>大型</t>
  </si>
  <si>
    <t>特殊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</si>
  <si>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</si>
  <si>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</si>
  <si>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</si>
  <si>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</si>
  <si>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</si>
  <si>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</si>
  <si>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</si>
  <si>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</si>
  <si>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</si>
  <si>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</si>
  <si>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</si>
  <si>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</si>
  <si>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</si>
  <si>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前年比</t>
  </si>
  <si>
    <t>上半期計</t>
  </si>
  <si>
    <t>下半期計</t>
  </si>
  <si>
    <t>バス</t>
  </si>
  <si>
    <t>登録車計</t>
  </si>
  <si>
    <t>軽貨物</t>
  </si>
  <si>
    <t>軽乗用</t>
  </si>
  <si>
    <t>軽自動車計</t>
  </si>
  <si>
    <t>青森県の新車登録・届出台数状況</t>
  </si>
  <si>
    <t>※ 被けん引車は、普通貨物に含む。</t>
  </si>
  <si>
    <t>全国の新車登録・届出台数状況（参考）</t>
  </si>
  <si>
    <t>登録車</t>
  </si>
  <si>
    <t>軽自動車</t>
  </si>
  <si>
    <t>23年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</si>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</sst>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single"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60029125213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8" fontId="5" fillId="0" borderId="10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38" fontId="4" fillId="34" borderId="12" xfId="48" applyFont="1" applyFill="1" applyBorder="1" applyAlignment="1">
      <alignment horizontal="right" vertical="center"/>
    </xf>
    <xf numFmtId="177" fontId="5" fillId="0" borderId="10" xfId="48" applyNumberFormat="1" applyFont="1" applyBorder="1" applyAlignment="1">
      <alignment horizontal="right" vertical="center"/>
    </xf>
    <xf numFmtId="177" fontId="5" fillId="0" borderId="11" xfId="48" applyNumberFormat="1" applyFont="1" applyBorder="1" applyAlignment="1">
      <alignment horizontal="right" vertical="center"/>
    </xf>
    <xf numFmtId="177" fontId="4" fillId="34" borderId="12" xfId="48" applyNumberFormat="1" applyFont="1" applyFill="1" applyBorder="1" applyAlignment="1">
      <alignment horizontal="right" vertical="center"/>
    </xf>
    <xf numFmtId="177" fontId="5" fillId="0" borderId="13" xfId="48" applyNumberFormat="1" applyFont="1" applyBorder="1" applyAlignment="1">
      <alignment horizontal="right" vertical="center"/>
    </xf>
    <xf numFmtId="177" fontId="5" fillId="0" borderId="14" xfId="48" applyNumberFormat="1" applyFont="1" applyBorder="1" applyAlignment="1">
      <alignment horizontal="right" vertical="center"/>
    </xf>
    <xf numFmtId="38" fontId="4" fillId="34" borderId="15" xfId="48" applyFont="1" applyFill="1" applyBorder="1" applyAlignment="1">
      <alignment horizontal="right" vertical="center"/>
    </xf>
    <xf numFmtId="177" fontId="4" fillId="34" borderId="15" xfId="48" applyNumberFormat="1" applyFont="1" applyFill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38" fontId="5" fillId="0" borderId="17" xfId="48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4" fillId="34" borderId="12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 wrapText="1"/>
    </xf>
    <xf numFmtId="0" fontId="5" fillId="33" borderId="17" xfId="0" applyFont="1" applyFill="1" applyBorder="1" applyAlignment="1">
      <alignment horizontal="distributed" vertical="center"/>
    </xf>
    <xf numFmtId="177" fontId="5" fillId="0" borderId="20" xfId="48" applyNumberFormat="1" applyFont="1" applyBorder="1" applyAlignment="1">
      <alignment horizontal="right" vertical="center"/>
    </xf>
    <xf numFmtId="177" fontId="5" fillId="0" borderId="21" xfId="48" applyNumberFormat="1" applyFont="1" applyBorder="1" applyAlignment="1">
      <alignment horizontal="right" vertical="center"/>
    </xf>
    <xf numFmtId="177" fontId="5" fillId="0" borderId="22" xfId="48" applyNumberFormat="1" applyFont="1" applyBorder="1" applyAlignment="1">
      <alignment horizontal="right" vertical="center"/>
    </xf>
    <xf numFmtId="177" fontId="5" fillId="0" borderId="23" xfId="48" applyNumberFormat="1" applyFont="1" applyBorder="1" applyAlignment="1">
      <alignment horizontal="right" vertical="center"/>
    </xf>
    <xf numFmtId="38" fontId="4" fillId="34" borderId="12" xfId="48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38" fontId="4" fillId="35" borderId="12" xfId="48" applyFont="1" applyFill="1" applyBorder="1" applyAlignment="1">
      <alignment vertical="center"/>
    </xf>
    <xf numFmtId="177" fontId="4" fillId="35" borderId="12" xfId="48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distributed" vertical="center"/>
    </xf>
    <xf numFmtId="38" fontId="4" fillId="35" borderId="12" xfId="48" applyFont="1" applyFill="1" applyBorder="1" applyAlignment="1">
      <alignment horizontal="right" vertical="center"/>
    </xf>
    <xf numFmtId="38" fontId="4" fillId="35" borderId="15" xfId="48" applyFont="1" applyFill="1" applyBorder="1" applyAlignment="1">
      <alignment horizontal="right" vertical="center"/>
    </xf>
    <xf numFmtId="177" fontId="4" fillId="35" borderId="15" xfId="48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/>
    </xf>
    <xf numFmtId="0" fontId="4" fillId="34" borderId="12" xfId="0" applyFont="1" applyFill="1" applyBorder="1" applyAlignment="1">
      <alignment horizontal="distributed" vertical="center"/>
    </xf>
    <xf numFmtId="0" fontId="6" fillId="35" borderId="12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4" fillId="35" borderId="15" xfId="48" applyFont="1" applyFill="1" applyBorder="1" applyAlignment="1">
      <alignment vertical="center"/>
    </xf>
    <xf numFmtId="38" fontId="4" fillId="35" borderId="32" xfId="48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38" fontId="4" fillId="0" borderId="10" xfId="48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177" fontId="4" fillId="0" borderId="10" xfId="48" applyNumberFormat="1" applyFont="1" applyFill="1" applyBorder="1" applyAlignment="1">
      <alignment vertical="center"/>
    </xf>
    <xf numFmtId="177" fontId="4" fillId="0" borderId="21" xfId="48" applyNumberFormat="1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38" fontId="4" fillId="0" borderId="33" xfId="48" applyFont="1" applyFill="1" applyBorder="1" applyAlignment="1">
      <alignment vertical="center"/>
    </xf>
    <xf numFmtId="38" fontId="4" fillId="0" borderId="34" xfId="48" applyFont="1" applyFill="1" applyBorder="1" applyAlignment="1">
      <alignment vertical="center"/>
    </xf>
    <xf numFmtId="177" fontId="4" fillId="0" borderId="35" xfId="48" applyNumberFormat="1" applyFont="1" applyFill="1" applyBorder="1" applyAlignment="1">
      <alignment vertical="center"/>
    </xf>
    <xf numFmtId="38" fontId="4" fillId="34" borderId="15" xfId="48" applyFont="1" applyFill="1" applyBorder="1" applyAlignment="1">
      <alignment vertical="center"/>
    </xf>
    <xf numFmtId="38" fontId="4" fillId="34" borderId="32" xfId="48" applyFont="1" applyFill="1" applyBorder="1" applyAlignment="1">
      <alignment vertical="center"/>
    </xf>
    <xf numFmtId="177" fontId="4" fillId="34" borderId="15" xfId="48" applyNumberFormat="1" applyFont="1" applyFill="1" applyBorder="1" applyAlignment="1">
      <alignment vertical="center"/>
    </xf>
    <xf numFmtId="177" fontId="4" fillId="34" borderId="32" xfId="48" applyNumberFormat="1" applyFont="1" applyFill="1" applyBorder="1" applyAlignment="1">
      <alignment vertical="center"/>
    </xf>
    <xf numFmtId="177" fontId="4" fillId="35" borderId="15" xfId="48" applyNumberFormat="1" applyFont="1" applyFill="1" applyBorder="1" applyAlignment="1">
      <alignment vertical="center"/>
    </xf>
    <xf numFmtId="177" fontId="4" fillId="35" borderId="32" xfId="48" applyNumberFormat="1" applyFont="1" applyFill="1" applyBorder="1" applyAlignment="1">
      <alignment vertical="center"/>
    </xf>
    <xf numFmtId="0" fontId="4" fillId="35" borderId="15" xfId="0" applyFont="1" applyFill="1" applyBorder="1" applyAlignment="1">
      <alignment horizontal="distributed" vertical="center"/>
    </xf>
    <xf numFmtId="0" fontId="4" fillId="35" borderId="32" xfId="0" applyFont="1" applyFill="1" applyBorder="1" applyAlignment="1">
      <alignment horizontal="distributed" vertical="center"/>
    </xf>
    <xf numFmtId="38" fontId="4" fillId="0" borderId="36" xfId="48" applyFont="1" applyFill="1" applyBorder="1" applyAlignment="1">
      <alignment vertical="center"/>
    </xf>
    <xf numFmtId="38" fontId="4" fillId="0" borderId="37" xfId="48" applyFont="1" applyFill="1" applyBorder="1" applyAlignment="1">
      <alignment vertical="center"/>
    </xf>
    <xf numFmtId="177" fontId="4" fillId="0" borderId="23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912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7150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Zeros="0" tabSelected="1" zoomScalePageLayoutView="0" workbookViewId="0" topLeftCell="A1">
      <selection activeCell="L43" sqref="L43"/>
    </sheetView>
  </sheetViews>
  <sheetFormatPr defaultColWidth="9.00390625" defaultRowHeight="13.5"/>
  <cols>
    <col min="1" max="1" width="8.875" style="1" customWidth="1"/>
    <col min="2" max="2" width="8.50390625" style="1" customWidth="1"/>
    <col min="3" max="9" width="9.00390625" style="1" customWidth="1"/>
    <col min="10" max="11" width="10.25390625" style="1" customWidth="1"/>
    <col min="12" max="12" width="9.00390625" style="1" customWidth="1"/>
    <col min="13" max="14" width="10.25390625" style="1" customWidth="1"/>
    <col min="15" max="16384" width="9.00390625" style="1" customWidth="1"/>
  </cols>
  <sheetData>
    <row r="1" spans="1:14" ht="17.25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7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8" customHeight="1" thickBot="1" thickTop="1">
      <c r="A4" s="45"/>
      <c r="B4" s="46"/>
      <c r="C4" s="18" t="s">
        <v>0</v>
      </c>
      <c r="D4" s="49" t="s">
        <v>23</v>
      </c>
      <c r="E4" s="20" t="s">
        <v>0</v>
      </c>
      <c r="F4" s="20" t="s">
        <v>3</v>
      </c>
      <c r="G4" s="20" t="s">
        <v>3</v>
      </c>
      <c r="H4" s="49" t="s">
        <v>4</v>
      </c>
      <c r="I4" s="22" t="s">
        <v>5</v>
      </c>
      <c r="J4" s="55" t="s">
        <v>24</v>
      </c>
      <c r="K4" s="51" t="s">
        <v>25</v>
      </c>
      <c r="L4" s="42" t="s">
        <v>26</v>
      </c>
      <c r="M4" s="43" t="s">
        <v>27</v>
      </c>
      <c r="N4" s="44" t="s">
        <v>7</v>
      </c>
    </row>
    <row r="5" spans="1:14" ht="18" customHeight="1" thickBot="1" thickTop="1">
      <c r="A5" s="47"/>
      <c r="B5" s="48"/>
      <c r="C5" s="19" t="s">
        <v>1</v>
      </c>
      <c r="D5" s="50"/>
      <c r="E5" s="21" t="s">
        <v>2</v>
      </c>
      <c r="F5" s="21" t="s">
        <v>1</v>
      </c>
      <c r="G5" s="21" t="s">
        <v>2</v>
      </c>
      <c r="H5" s="50"/>
      <c r="I5" s="23" t="s">
        <v>6</v>
      </c>
      <c r="J5" s="55"/>
      <c r="K5" s="51"/>
      <c r="L5" s="42"/>
      <c r="M5" s="43"/>
      <c r="N5" s="44"/>
    </row>
    <row r="6" spans="1:14" ht="21" customHeight="1" thickBot="1" thickTop="1">
      <c r="A6" s="45" t="s">
        <v>8</v>
      </c>
      <c r="B6" s="15" t="s">
        <v>34</v>
      </c>
      <c r="C6" s="3">
        <v>81</v>
      </c>
      <c r="D6" s="3">
        <v>23</v>
      </c>
      <c r="E6" s="3">
        <v>857</v>
      </c>
      <c r="F6" s="3">
        <v>147</v>
      </c>
      <c r="G6" s="3">
        <v>1343</v>
      </c>
      <c r="H6" s="3">
        <v>78</v>
      </c>
      <c r="I6" s="4">
        <v>16</v>
      </c>
      <c r="J6" s="5">
        <f>SUM(C6:I6)</f>
        <v>2545</v>
      </c>
      <c r="K6" s="30">
        <v>562</v>
      </c>
      <c r="L6" s="31">
        <v>1597</v>
      </c>
      <c r="M6" s="28">
        <f>SUM(K6:L6)</f>
        <v>2159</v>
      </c>
      <c r="N6" s="36">
        <f>SUM(M6,J6)</f>
        <v>4704</v>
      </c>
    </row>
    <row r="7" spans="1:14" ht="21" customHeight="1" thickBot="1" thickTop="1">
      <c r="A7" s="56"/>
      <c r="B7" s="15" t="s">
        <v>33</v>
      </c>
      <c r="C7" s="3">
        <v>36</v>
      </c>
      <c r="D7" s="3">
        <v>6</v>
      </c>
      <c r="E7" s="3">
        <v>569</v>
      </c>
      <c r="F7" s="3">
        <v>97</v>
      </c>
      <c r="G7" s="3">
        <v>952</v>
      </c>
      <c r="H7" s="3">
        <v>33</v>
      </c>
      <c r="I7" s="4">
        <v>14</v>
      </c>
      <c r="J7" s="5">
        <f>SUM(C7:I7)</f>
        <v>1707</v>
      </c>
      <c r="K7" s="30">
        <v>367</v>
      </c>
      <c r="L7" s="31">
        <v>1300</v>
      </c>
      <c r="M7" s="28">
        <f>SUM(K7:L7)</f>
        <v>1667</v>
      </c>
      <c r="N7" s="36">
        <f>SUM(M7,J7)</f>
        <v>3374</v>
      </c>
    </row>
    <row r="8" spans="1:14" ht="21" customHeight="1" thickBot="1" thickTop="1">
      <c r="A8" s="47"/>
      <c r="B8" s="15" t="s">
        <v>20</v>
      </c>
      <c r="C8" s="6">
        <f aca="true" t="shared" si="0" ref="C8:N8">IF(C6=0,0,IF(C7=0,0,C6/C7*100))</f>
        <v>225</v>
      </c>
      <c r="D8" s="6">
        <f t="shared" si="0"/>
        <v>383.33333333333337</v>
      </c>
      <c r="E8" s="6">
        <f t="shared" si="0"/>
        <v>150.61511423550087</v>
      </c>
      <c r="F8" s="6">
        <f t="shared" si="0"/>
        <v>151.5463917525773</v>
      </c>
      <c r="G8" s="6">
        <f t="shared" si="0"/>
        <v>141.07142857142858</v>
      </c>
      <c r="H8" s="6">
        <f t="shared" si="0"/>
        <v>236.36363636363637</v>
      </c>
      <c r="I8" s="7">
        <f t="shared" si="0"/>
        <v>114.28571428571428</v>
      </c>
      <c r="J8" s="8">
        <f t="shared" si="0"/>
        <v>149.0919742237844</v>
      </c>
      <c r="K8" s="24">
        <f t="shared" si="0"/>
        <v>153.133514986376</v>
      </c>
      <c r="L8" s="25">
        <f t="shared" si="0"/>
        <v>122.84615384615385</v>
      </c>
      <c r="M8" s="8">
        <f t="shared" si="0"/>
        <v>129.51409718056388</v>
      </c>
      <c r="N8" s="37">
        <f t="shared" si="0"/>
        <v>139.41908713692945</v>
      </c>
    </row>
    <row r="9" spans="1:14" ht="21" customHeight="1" thickBot="1" thickTop="1">
      <c r="A9" s="45" t="s">
        <v>9</v>
      </c>
      <c r="B9" s="15" t="s">
        <v>34</v>
      </c>
      <c r="C9" s="3">
        <v>95</v>
      </c>
      <c r="D9" s="3">
        <v>6</v>
      </c>
      <c r="E9" s="3">
        <v>979</v>
      </c>
      <c r="F9" s="3">
        <v>170</v>
      </c>
      <c r="G9" s="3">
        <v>1448</v>
      </c>
      <c r="H9" s="3">
        <v>83</v>
      </c>
      <c r="I9" s="4">
        <v>16</v>
      </c>
      <c r="J9" s="5">
        <f>SUM(C9:I9)</f>
        <v>2797</v>
      </c>
      <c r="K9" s="30">
        <v>648</v>
      </c>
      <c r="L9" s="31">
        <v>1836</v>
      </c>
      <c r="M9" s="28">
        <f>SUM(K9:L9)</f>
        <v>2484</v>
      </c>
      <c r="N9" s="36">
        <f>SUM(M9,J9)</f>
        <v>5281</v>
      </c>
    </row>
    <row r="10" spans="1:14" ht="21" customHeight="1" thickBot="1" thickTop="1">
      <c r="A10" s="56"/>
      <c r="B10" s="15" t="s">
        <v>33</v>
      </c>
      <c r="C10" s="3">
        <v>53</v>
      </c>
      <c r="D10" s="3">
        <v>13</v>
      </c>
      <c r="E10" s="3">
        <v>796</v>
      </c>
      <c r="F10" s="3">
        <v>147</v>
      </c>
      <c r="G10" s="3">
        <v>1109</v>
      </c>
      <c r="H10" s="3">
        <v>69</v>
      </c>
      <c r="I10" s="4">
        <v>14</v>
      </c>
      <c r="J10" s="5">
        <f>SUM(C10:I10)</f>
        <v>2201</v>
      </c>
      <c r="K10" s="30">
        <v>489</v>
      </c>
      <c r="L10" s="31">
        <v>1366</v>
      </c>
      <c r="M10" s="28">
        <f>SUM(K10:L10)</f>
        <v>1855</v>
      </c>
      <c r="N10" s="36">
        <f>SUM(M10,J10)</f>
        <v>4056</v>
      </c>
    </row>
    <row r="11" spans="1:14" ht="21" customHeight="1" thickBot="1" thickTop="1">
      <c r="A11" s="47"/>
      <c r="B11" s="15" t="s">
        <v>20</v>
      </c>
      <c r="C11" s="6">
        <f>IF(C9=0,0,IF(C10=0,0,C9/C10*100))</f>
        <v>179.24528301886792</v>
      </c>
      <c r="D11" s="6">
        <f aca="true" t="shared" si="1" ref="D11:K11">IF(D9=0,0,IF(D10=0,0,D9/D10*100))</f>
        <v>46.15384615384615</v>
      </c>
      <c r="E11" s="6">
        <f t="shared" si="1"/>
        <v>122.98994974874371</v>
      </c>
      <c r="F11" s="6">
        <f t="shared" si="1"/>
        <v>115.64625850340136</v>
      </c>
      <c r="G11" s="6">
        <f t="shared" si="1"/>
        <v>130.56807935076645</v>
      </c>
      <c r="H11" s="6">
        <f t="shared" si="1"/>
        <v>120.28985507246377</v>
      </c>
      <c r="I11" s="7">
        <f t="shared" si="1"/>
        <v>114.28571428571428</v>
      </c>
      <c r="J11" s="8">
        <f t="shared" si="1"/>
        <v>127.0786006360745</v>
      </c>
      <c r="K11" s="24">
        <f t="shared" si="1"/>
        <v>132.51533742331287</v>
      </c>
      <c r="L11" s="25">
        <f>IF(L9=0,0,IF(L10=0,0,L9/L10*100))</f>
        <v>134.40702781844803</v>
      </c>
      <c r="M11" s="8">
        <f>IF(M9=0,0,IF(M10=0,0,M9/M10*100))</f>
        <v>133.90835579514822</v>
      </c>
      <c r="N11" s="37">
        <f>IF(N9=0,0,IF(N10=0,0,N9/N10*100))</f>
        <v>130.20216962524657</v>
      </c>
    </row>
    <row r="12" spans="1:14" ht="21" customHeight="1" thickBot="1" thickTop="1">
      <c r="A12" s="45" t="s">
        <v>10</v>
      </c>
      <c r="B12" s="15" t="s">
        <v>34</v>
      </c>
      <c r="C12" s="3">
        <v>163</v>
      </c>
      <c r="D12" s="3">
        <v>25</v>
      </c>
      <c r="E12" s="3">
        <v>1711</v>
      </c>
      <c r="F12" s="3">
        <v>329</v>
      </c>
      <c r="G12" s="3">
        <v>2254</v>
      </c>
      <c r="H12" s="3">
        <v>146</v>
      </c>
      <c r="I12" s="4">
        <v>22</v>
      </c>
      <c r="J12" s="5">
        <f>SUM(C12:I12)</f>
        <v>4650</v>
      </c>
      <c r="K12" s="30">
        <v>1120</v>
      </c>
      <c r="L12" s="31">
        <v>3241</v>
      </c>
      <c r="M12" s="28">
        <f>SUM(K12:L12)</f>
        <v>4361</v>
      </c>
      <c r="N12" s="36">
        <f>SUM(M12,J12)</f>
        <v>9011</v>
      </c>
    </row>
    <row r="13" spans="1:14" ht="21" customHeight="1" thickBot="1" thickTop="1">
      <c r="A13" s="56"/>
      <c r="B13" s="15" t="s">
        <v>33</v>
      </c>
      <c r="C13" s="3">
        <v>112</v>
      </c>
      <c r="D13" s="3">
        <v>26</v>
      </c>
      <c r="E13" s="3">
        <v>937</v>
      </c>
      <c r="F13" s="3">
        <v>156</v>
      </c>
      <c r="G13" s="3">
        <v>1301</v>
      </c>
      <c r="H13" s="3">
        <v>106</v>
      </c>
      <c r="I13" s="4">
        <v>13</v>
      </c>
      <c r="J13" s="5">
        <f>SUM(C13:I13)</f>
        <v>2651</v>
      </c>
      <c r="K13" s="30">
        <v>702</v>
      </c>
      <c r="L13" s="31">
        <v>1873</v>
      </c>
      <c r="M13" s="28">
        <f>SUM(K13:L13)</f>
        <v>2575</v>
      </c>
      <c r="N13" s="36">
        <f>SUM(M13,J13)</f>
        <v>5226</v>
      </c>
    </row>
    <row r="14" spans="1:14" ht="21" customHeight="1" thickBot="1" thickTop="1">
      <c r="A14" s="47"/>
      <c r="B14" s="15" t="s">
        <v>20</v>
      </c>
      <c r="C14" s="6">
        <f>IF(C12=0,0,IF(C13=0,0,C12/C13*100))</f>
        <v>145.53571428571428</v>
      </c>
      <c r="D14" s="6">
        <f aca="true" t="shared" si="2" ref="D14:K14">IF(D12=0,0,IF(D13=0,0,D12/D13*100))</f>
        <v>96.15384615384616</v>
      </c>
      <c r="E14" s="6">
        <f t="shared" si="2"/>
        <v>182.6040554962647</v>
      </c>
      <c r="F14" s="6">
        <f t="shared" si="2"/>
        <v>210.8974358974359</v>
      </c>
      <c r="G14" s="6">
        <f t="shared" si="2"/>
        <v>173.25134511913913</v>
      </c>
      <c r="H14" s="6">
        <f t="shared" si="2"/>
        <v>137.73584905660377</v>
      </c>
      <c r="I14" s="7">
        <f t="shared" si="2"/>
        <v>169.23076923076923</v>
      </c>
      <c r="J14" s="8">
        <f t="shared" si="2"/>
        <v>175.40550735571483</v>
      </c>
      <c r="K14" s="24">
        <f t="shared" si="2"/>
        <v>159.54415954415956</v>
      </c>
      <c r="L14" s="25">
        <f>IF(L12=0,0,IF(L13=0,0,L12/L13*100))</f>
        <v>173.03790710090763</v>
      </c>
      <c r="M14" s="8">
        <f>IF(M12=0,0,IF(M13=0,0,M12/M13*100))</f>
        <v>169.35922330097088</v>
      </c>
      <c r="N14" s="37">
        <f>IF(N12=0,0,IF(N13=0,0,N12/N13*100))</f>
        <v>172.42632988901644</v>
      </c>
    </row>
    <row r="15" spans="1:14" ht="21" customHeight="1" thickBot="1" thickTop="1">
      <c r="A15" s="45" t="s">
        <v>11</v>
      </c>
      <c r="B15" s="15" t="s">
        <v>34</v>
      </c>
      <c r="C15" s="3">
        <v>45</v>
      </c>
      <c r="D15" s="3">
        <v>14</v>
      </c>
      <c r="E15" s="3">
        <v>942</v>
      </c>
      <c r="F15" s="3">
        <v>126</v>
      </c>
      <c r="G15" s="3">
        <v>1483</v>
      </c>
      <c r="H15" s="3">
        <v>50</v>
      </c>
      <c r="I15" s="4">
        <v>7</v>
      </c>
      <c r="J15" s="5">
        <f>SUM(C15:I15)</f>
        <v>2667</v>
      </c>
      <c r="K15" s="30">
        <v>613</v>
      </c>
      <c r="L15" s="31">
        <v>1611</v>
      </c>
      <c r="M15" s="28">
        <f>SUM(K15:L15)</f>
        <v>2224</v>
      </c>
      <c r="N15" s="36">
        <f>SUM(M15,J15)</f>
        <v>4891</v>
      </c>
    </row>
    <row r="16" spans="1:14" ht="21" customHeight="1" thickBot="1" thickTop="1">
      <c r="A16" s="56"/>
      <c r="B16" s="15" t="s">
        <v>33</v>
      </c>
      <c r="C16" s="3">
        <v>41</v>
      </c>
      <c r="D16" s="3">
        <v>12</v>
      </c>
      <c r="E16" s="3">
        <v>423</v>
      </c>
      <c r="F16" s="3">
        <v>97</v>
      </c>
      <c r="G16" s="3">
        <v>743</v>
      </c>
      <c r="H16" s="3">
        <v>47</v>
      </c>
      <c r="I16" s="4">
        <v>5</v>
      </c>
      <c r="J16" s="5">
        <f>SUM(C16:I16)</f>
        <v>1368</v>
      </c>
      <c r="K16" s="30">
        <v>426</v>
      </c>
      <c r="L16" s="31">
        <v>862</v>
      </c>
      <c r="M16" s="28">
        <f>SUM(K16:L16)</f>
        <v>1288</v>
      </c>
      <c r="N16" s="36">
        <f>SUM(M16,J16)</f>
        <v>2656</v>
      </c>
    </row>
    <row r="17" spans="1:14" ht="21" customHeight="1" thickBot="1" thickTop="1">
      <c r="A17" s="47"/>
      <c r="B17" s="15" t="s">
        <v>20</v>
      </c>
      <c r="C17" s="6">
        <f>IF(C15=0,0,IF(C16=0,0,C15/C16*100))</f>
        <v>109.75609756097562</v>
      </c>
      <c r="D17" s="6">
        <f aca="true" t="shared" si="3" ref="D17:K17">IF(D15=0,0,IF(D16=0,0,D15/D16*100))</f>
        <v>116.66666666666667</v>
      </c>
      <c r="E17" s="6">
        <f t="shared" si="3"/>
        <v>222.6950354609929</v>
      </c>
      <c r="F17" s="6">
        <f t="shared" si="3"/>
        <v>129.89690721649484</v>
      </c>
      <c r="G17" s="6">
        <f t="shared" si="3"/>
        <v>199.59623149394346</v>
      </c>
      <c r="H17" s="6">
        <f t="shared" si="3"/>
        <v>106.38297872340425</v>
      </c>
      <c r="I17" s="7">
        <f t="shared" si="3"/>
        <v>140</v>
      </c>
      <c r="J17" s="8">
        <f t="shared" si="3"/>
        <v>194.95614035087718</v>
      </c>
      <c r="K17" s="24">
        <f t="shared" si="3"/>
        <v>143.8967136150235</v>
      </c>
      <c r="L17" s="25">
        <f>IF(L15=0,0,IF(L16=0,0,L15/L16*100))</f>
        <v>186.8909512761021</v>
      </c>
      <c r="M17" s="8">
        <f>IF(M15=0,0,IF(M16=0,0,M15/M16*100))</f>
        <v>172.67080745341613</v>
      </c>
      <c r="N17" s="37">
        <f>IF(N15=0,0,IF(N16=0,0,N15/N16*100))</f>
        <v>184.14909638554218</v>
      </c>
    </row>
    <row r="18" spans="1:14" ht="21" customHeight="1" thickBot="1" thickTop="1">
      <c r="A18" s="45" t="s">
        <v>12</v>
      </c>
      <c r="B18" s="15" t="s">
        <v>34</v>
      </c>
      <c r="C18" s="3">
        <v>80</v>
      </c>
      <c r="D18" s="3">
        <v>3</v>
      </c>
      <c r="E18" s="3">
        <v>839</v>
      </c>
      <c r="F18" s="3">
        <v>131</v>
      </c>
      <c r="G18" s="3">
        <v>1110</v>
      </c>
      <c r="H18" s="3">
        <v>62</v>
      </c>
      <c r="I18" s="4">
        <v>6</v>
      </c>
      <c r="J18" s="5">
        <f>SUM(C18:I18)</f>
        <v>2231</v>
      </c>
      <c r="K18" s="30">
        <v>568</v>
      </c>
      <c r="L18" s="31">
        <v>1768</v>
      </c>
      <c r="M18" s="28">
        <f>SUM(K18:L18)</f>
        <v>2336</v>
      </c>
      <c r="N18" s="36">
        <f>SUM(M18,J18)</f>
        <v>4567</v>
      </c>
    </row>
    <row r="19" spans="1:14" ht="21" customHeight="1" thickBot="1" thickTop="1">
      <c r="A19" s="56"/>
      <c r="B19" s="15" t="s">
        <v>33</v>
      </c>
      <c r="C19" s="3">
        <v>40</v>
      </c>
      <c r="D19" s="3">
        <v>6</v>
      </c>
      <c r="E19" s="3">
        <v>564</v>
      </c>
      <c r="F19" s="3">
        <v>87</v>
      </c>
      <c r="G19" s="3">
        <v>808</v>
      </c>
      <c r="H19" s="3">
        <v>20</v>
      </c>
      <c r="I19" s="4">
        <v>4</v>
      </c>
      <c r="J19" s="5">
        <f>SUM(C19:I19)</f>
        <v>1529</v>
      </c>
      <c r="K19" s="30">
        <v>406</v>
      </c>
      <c r="L19" s="31">
        <v>943</v>
      </c>
      <c r="M19" s="28">
        <f>SUM(K19:L19)</f>
        <v>1349</v>
      </c>
      <c r="N19" s="36">
        <f>SUM(M19,J19)</f>
        <v>2878</v>
      </c>
    </row>
    <row r="20" spans="1:14" ht="21" customHeight="1" thickBot="1" thickTop="1">
      <c r="A20" s="47"/>
      <c r="B20" s="15" t="s">
        <v>20</v>
      </c>
      <c r="C20" s="6">
        <f>IF(C18=0,0,IF(C19=0,0,C18/C19*100))</f>
        <v>200</v>
      </c>
      <c r="D20" s="6">
        <f aca="true" t="shared" si="4" ref="D20:K20">IF(D18=0,0,IF(D19=0,0,D18/D19*100))</f>
        <v>50</v>
      </c>
      <c r="E20" s="6">
        <f t="shared" si="4"/>
        <v>148.75886524822695</v>
      </c>
      <c r="F20" s="6">
        <f t="shared" si="4"/>
        <v>150.57471264367817</v>
      </c>
      <c r="G20" s="6">
        <f t="shared" si="4"/>
        <v>137.3762376237624</v>
      </c>
      <c r="H20" s="6">
        <f t="shared" si="4"/>
        <v>310</v>
      </c>
      <c r="I20" s="7">
        <f t="shared" si="4"/>
        <v>150</v>
      </c>
      <c r="J20" s="8">
        <f t="shared" si="4"/>
        <v>145.9123610202747</v>
      </c>
      <c r="K20" s="24">
        <f t="shared" si="4"/>
        <v>139.9014778325123</v>
      </c>
      <c r="L20" s="25">
        <f>IF(L18=0,0,IF(L19=0,0,L18/L19*100))</f>
        <v>187.4867444326617</v>
      </c>
      <c r="M20" s="8">
        <f>IF(M18=0,0,IF(M19=0,0,M18/M19*100))</f>
        <v>173.1653076352854</v>
      </c>
      <c r="N20" s="37">
        <f>IF(N18=0,0,IF(N19=0,0,N18/N19*100))</f>
        <v>158.68658790826964</v>
      </c>
    </row>
    <row r="21" spans="1:14" ht="21" customHeight="1" thickBot="1" thickTop="1">
      <c r="A21" s="45" t="s">
        <v>13</v>
      </c>
      <c r="B21" s="15" t="s">
        <v>34</v>
      </c>
      <c r="C21" s="3">
        <v>128</v>
      </c>
      <c r="D21" s="3">
        <v>5</v>
      </c>
      <c r="E21" s="3">
        <v>987</v>
      </c>
      <c r="F21" s="3">
        <v>162</v>
      </c>
      <c r="G21" s="3">
        <v>1617</v>
      </c>
      <c r="H21" s="3">
        <v>81</v>
      </c>
      <c r="I21" s="4">
        <v>11</v>
      </c>
      <c r="J21" s="5">
        <f>SUM(C21:I21)</f>
        <v>2991</v>
      </c>
      <c r="K21" s="30">
        <v>560</v>
      </c>
      <c r="L21" s="31">
        <v>2012</v>
      </c>
      <c r="M21" s="28">
        <f>SUM(K21:L21)</f>
        <v>2572</v>
      </c>
      <c r="N21" s="36">
        <f>SUM(M21,J21)</f>
        <v>5563</v>
      </c>
    </row>
    <row r="22" spans="1:14" ht="21" customHeight="1" thickBot="1" thickTop="1">
      <c r="A22" s="56"/>
      <c r="B22" s="15" t="s">
        <v>33</v>
      </c>
      <c r="C22" s="3">
        <v>69</v>
      </c>
      <c r="D22" s="3">
        <v>12</v>
      </c>
      <c r="E22" s="3">
        <v>793</v>
      </c>
      <c r="F22" s="3">
        <v>168</v>
      </c>
      <c r="G22" s="3">
        <v>1262</v>
      </c>
      <c r="H22" s="3">
        <v>53</v>
      </c>
      <c r="I22" s="4">
        <v>3</v>
      </c>
      <c r="J22" s="5">
        <f>SUM(C22:I22)</f>
        <v>2360</v>
      </c>
      <c r="K22" s="30">
        <v>483</v>
      </c>
      <c r="L22" s="31">
        <v>1402</v>
      </c>
      <c r="M22" s="28">
        <f>SUM(K22:L22)</f>
        <v>1885</v>
      </c>
      <c r="N22" s="36">
        <f>SUM(M22,J22)</f>
        <v>4245</v>
      </c>
    </row>
    <row r="23" spans="1:14" ht="21" customHeight="1" thickBot="1" thickTop="1">
      <c r="A23" s="56"/>
      <c r="B23" s="16" t="s">
        <v>20</v>
      </c>
      <c r="C23" s="9">
        <f>IF(C21=0,0,IF(C22=0,0,C21/C22*100))</f>
        <v>185.5072463768116</v>
      </c>
      <c r="D23" s="9">
        <f aca="true" t="shared" si="5" ref="D23:K23">IF(D21=0,0,IF(D22=0,0,D21/D22*100))</f>
        <v>41.66666666666667</v>
      </c>
      <c r="E23" s="9">
        <f t="shared" si="5"/>
        <v>124.4640605296343</v>
      </c>
      <c r="F23" s="9">
        <f t="shared" si="5"/>
        <v>96.42857142857143</v>
      </c>
      <c r="G23" s="9">
        <f t="shared" si="5"/>
        <v>128.12995245641838</v>
      </c>
      <c r="H23" s="9">
        <f t="shared" si="5"/>
        <v>152.83018867924528</v>
      </c>
      <c r="I23" s="10">
        <f t="shared" si="5"/>
        <v>366.66666666666663</v>
      </c>
      <c r="J23" s="8">
        <f t="shared" si="5"/>
        <v>126.73728813559322</v>
      </c>
      <c r="K23" s="26">
        <f t="shared" si="5"/>
        <v>115.94202898550725</v>
      </c>
      <c r="L23" s="27">
        <f>IF(L21=0,0,IF(L22=0,0,L21/L22*100))</f>
        <v>143.509272467903</v>
      </c>
      <c r="M23" s="8">
        <f>IF(M21=0,0,IF(M22=0,0,M21/M22*100))</f>
        <v>136.44562334217508</v>
      </c>
      <c r="N23" s="37">
        <f>IF(N21=0,0,IF(N22=0,0,N21/N22*100))</f>
        <v>131.04829210836277</v>
      </c>
    </row>
    <row r="24" spans="1:14" ht="22.5" customHeight="1" thickBot="1" thickTop="1">
      <c r="A24" s="55" t="s">
        <v>21</v>
      </c>
      <c r="B24" s="17" t="s">
        <v>34</v>
      </c>
      <c r="C24" s="5">
        <f aca="true" t="shared" si="6" ref="C24:I25">SUM(C6,C9,C12,C15,C18,C21)</f>
        <v>592</v>
      </c>
      <c r="D24" s="5">
        <f t="shared" si="6"/>
        <v>76</v>
      </c>
      <c r="E24" s="5">
        <f t="shared" si="6"/>
        <v>6315</v>
      </c>
      <c r="F24" s="5">
        <f t="shared" si="6"/>
        <v>1065</v>
      </c>
      <c r="G24" s="5">
        <f t="shared" si="6"/>
        <v>9255</v>
      </c>
      <c r="H24" s="5">
        <f t="shared" si="6"/>
        <v>500</v>
      </c>
      <c r="I24" s="11">
        <f t="shared" si="6"/>
        <v>78</v>
      </c>
      <c r="J24" s="5">
        <f>SUM(C24:I24)</f>
        <v>17881</v>
      </c>
      <c r="K24" s="11">
        <f>SUM(K6,K9,K12,K15,K18,K21)</f>
        <v>4071</v>
      </c>
      <c r="L24" s="11">
        <f>SUM(L6,L9,L12,L15,L18,L21)</f>
        <v>12065</v>
      </c>
      <c r="M24" s="28">
        <f>SUM(K24:L24)</f>
        <v>16136</v>
      </c>
      <c r="N24" s="36">
        <f>SUM(M24,J24)</f>
        <v>34017</v>
      </c>
    </row>
    <row r="25" spans="1:14" ht="22.5" customHeight="1" thickBot="1" thickTop="1">
      <c r="A25" s="55"/>
      <c r="B25" s="17" t="s">
        <v>33</v>
      </c>
      <c r="C25" s="5">
        <f t="shared" si="6"/>
        <v>351</v>
      </c>
      <c r="D25" s="5">
        <f t="shared" si="6"/>
        <v>75</v>
      </c>
      <c r="E25" s="5">
        <f t="shared" si="6"/>
        <v>4082</v>
      </c>
      <c r="F25" s="5">
        <f t="shared" si="6"/>
        <v>752</v>
      </c>
      <c r="G25" s="5">
        <f t="shared" si="6"/>
        <v>6175</v>
      </c>
      <c r="H25" s="5">
        <f t="shared" si="6"/>
        <v>328</v>
      </c>
      <c r="I25" s="11">
        <f t="shared" si="6"/>
        <v>53</v>
      </c>
      <c r="J25" s="5">
        <f>SUM(C25:I25)</f>
        <v>11816</v>
      </c>
      <c r="K25" s="11">
        <f>SUM(K7,K10,K13,K16,K19,K22)</f>
        <v>2873</v>
      </c>
      <c r="L25" s="11">
        <f>SUM(L7,L10,L13,L16,L19,L22)</f>
        <v>7746</v>
      </c>
      <c r="M25" s="28">
        <f>SUM(K25:L25)</f>
        <v>10619</v>
      </c>
      <c r="N25" s="36">
        <f>SUM(M25,J25)</f>
        <v>22435</v>
      </c>
    </row>
    <row r="26" spans="1:14" ht="22.5" customHeight="1" thickBot="1" thickTop="1">
      <c r="A26" s="55"/>
      <c r="B26" s="17" t="s">
        <v>20</v>
      </c>
      <c r="C26" s="8">
        <f>IF(C24=0,0,IF(C25=0,0,C24/C25*100))</f>
        <v>168.66096866096868</v>
      </c>
      <c r="D26" s="8">
        <f aca="true" t="shared" si="7" ref="D26:K26">IF(D24=0,0,IF(D25=0,0,D24/D25*100))</f>
        <v>101.33333333333334</v>
      </c>
      <c r="E26" s="8">
        <f t="shared" si="7"/>
        <v>154.70357667809898</v>
      </c>
      <c r="F26" s="8">
        <f t="shared" si="7"/>
        <v>141.62234042553192</v>
      </c>
      <c r="G26" s="8">
        <f t="shared" si="7"/>
        <v>149.87854251012146</v>
      </c>
      <c r="H26" s="8">
        <f t="shared" si="7"/>
        <v>152.4390243902439</v>
      </c>
      <c r="I26" s="12">
        <f t="shared" si="7"/>
        <v>147.16981132075472</v>
      </c>
      <c r="J26" s="8">
        <f t="shared" si="7"/>
        <v>151.32870683818552</v>
      </c>
      <c r="K26" s="8">
        <f t="shared" si="7"/>
        <v>141.69857292029238</v>
      </c>
      <c r="L26" s="12">
        <f>IF(L24=0,0,IF(L25=0,0,L24/L25*100))</f>
        <v>155.75781048282983</v>
      </c>
      <c r="M26" s="8">
        <f>IF(M24=0,0,IF(M25=0,0,M24/M25*100))</f>
        <v>151.95404463697147</v>
      </c>
      <c r="N26" s="37">
        <f>IF(N24=0,0,IF(N25=0,0,N24/N25*100))</f>
        <v>151.62469355917094</v>
      </c>
    </row>
    <row r="27" spans="1:14" ht="21" customHeight="1" thickBot="1" thickTop="1">
      <c r="A27" s="56" t="s">
        <v>14</v>
      </c>
      <c r="B27" s="15" t="s">
        <v>34</v>
      </c>
      <c r="C27" s="13">
        <v>107</v>
      </c>
      <c r="D27" s="13">
        <v>4</v>
      </c>
      <c r="E27" s="13">
        <v>1153</v>
      </c>
      <c r="F27" s="13">
        <v>270</v>
      </c>
      <c r="G27" s="13">
        <v>1957</v>
      </c>
      <c r="H27" s="13">
        <v>64</v>
      </c>
      <c r="I27" s="14">
        <v>7</v>
      </c>
      <c r="J27" s="5">
        <f>SUM(C27:I27)</f>
        <v>3562</v>
      </c>
      <c r="K27" s="32">
        <v>609</v>
      </c>
      <c r="L27" s="33">
        <v>1889</v>
      </c>
      <c r="M27" s="28">
        <f>SUM(K27:L27)</f>
        <v>2498</v>
      </c>
      <c r="N27" s="36">
        <f>SUM(M27,J27)</f>
        <v>6060</v>
      </c>
    </row>
    <row r="28" spans="1:14" ht="21" customHeight="1" thickBot="1" thickTop="1">
      <c r="A28" s="56"/>
      <c r="B28" s="15" t="s">
        <v>33</v>
      </c>
      <c r="C28" s="13">
        <v>74</v>
      </c>
      <c r="D28" s="13">
        <v>5</v>
      </c>
      <c r="E28" s="13">
        <v>877</v>
      </c>
      <c r="F28" s="13">
        <v>202</v>
      </c>
      <c r="G28" s="13">
        <v>1545</v>
      </c>
      <c r="H28" s="13">
        <v>51</v>
      </c>
      <c r="I28" s="14">
        <v>5</v>
      </c>
      <c r="J28" s="5">
        <f>SUM(C28:I28)</f>
        <v>2759</v>
      </c>
      <c r="K28" s="30">
        <v>550</v>
      </c>
      <c r="L28" s="31">
        <v>1350</v>
      </c>
      <c r="M28" s="28">
        <f>SUM(K28:L28)</f>
        <v>1900</v>
      </c>
      <c r="N28" s="36">
        <f>SUM(M28,J28)</f>
        <v>4659</v>
      </c>
    </row>
    <row r="29" spans="1:14" ht="21" customHeight="1" thickBot="1" thickTop="1">
      <c r="A29" s="47"/>
      <c r="B29" s="15" t="s">
        <v>20</v>
      </c>
      <c r="C29" s="6">
        <f>IF(C27=0,0,IF(C28=0,0,C27/C28*100))</f>
        <v>144.5945945945946</v>
      </c>
      <c r="D29" s="6">
        <f aca="true" t="shared" si="8" ref="D29:K29">IF(D27=0,0,IF(D28=0,0,D27/D28*100))</f>
        <v>80</v>
      </c>
      <c r="E29" s="6">
        <f t="shared" si="8"/>
        <v>131.47092360319272</v>
      </c>
      <c r="F29" s="6">
        <f t="shared" si="8"/>
        <v>133.66336633663366</v>
      </c>
      <c r="G29" s="6">
        <f t="shared" si="8"/>
        <v>126.66666666666666</v>
      </c>
      <c r="H29" s="6">
        <f t="shared" si="8"/>
        <v>125.49019607843137</v>
      </c>
      <c r="I29" s="7">
        <f t="shared" si="8"/>
        <v>140</v>
      </c>
      <c r="J29" s="8">
        <f t="shared" si="8"/>
        <v>129.10474809713662</v>
      </c>
      <c r="K29" s="24">
        <f t="shared" si="8"/>
        <v>110.72727272727272</v>
      </c>
      <c r="L29" s="25">
        <f>IF(L27=0,0,IF(L28=0,0,L27/L28*100))</f>
        <v>139.92592592592592</v>
      </c>
      <c r="M29" s="8">
        <f>IF(M27=0,0,IF(M28=0,0,M27/M28*100))</f>
        <v>131.47368421052633</v>
      </c>
      <c r="N29" s="37">
        <f>IF(N27=0,0,IF(N28=0,0,N27/N28*100))</f>
        <v>130.07083065035417</v>
      </c>
    </row>
    <row r="30" spans="1:14" ht="21" customHeight="1" thickBot="1" thickTop="1">
      <c r="A30" s="45" t="s">
        <v>15</v>
      </c>
      <c r="B30" s="15" t="s">
        <v>34</v>
      </c>
      <c r="C30" s="3">
        <v>123</v>
      </c>
      <c r="D30" s="3">
        <v>8</v>
      </c>
      <c r="E30" s="3">
        <v>729</v>
      </c>
      <c r="F30" s="3">
        <v>216</v>
      </c>
      <c r="G30" s="3">
        <v>1388</v>
      </c>
      <c r="H30" s="3">
        <v>62</v>
      </c>
      <c r="I30" s="4">
        <v>18</v>
      </c>
      <c r="J30" s="5">
        <f>SUM(C30:I30)</f>
        <v>2544</v>
      </c>
      <c r="K30" s="30">
        <v>466</v>
      </c>
      <c r="L30" s="31">
        <v>1357</v>
      </c>
      <c r="M30" s="28">
        <f>SUM(K30:L30)</f>
        <v>1823</v>
      </c>
      <c r="N30" s="36">
        <f>SUM(M30,J30)</f>
        <v>4367</v>
      </c>
    </row>
    <row r="31" spans="1:14" ht="21" customHeight="1" thickBot="1" thickTop="1">
      <c r="A31" s="56"/>
      <c r="B31" s="15" t="s">
        <v>33</v>
      </c>
      <c r="C31" s="3">
        <v>120</v>
      </c>
      <c r="D31" s="3">
        <v>22</v>
      </c>
      <c r="E31" s="3">
        <v>773</v>
      </c>
      <c r="F31" s="3">
        <v>156</v>
      </c>
      <c r="G31" s="3">
        <v>1194</v>
      </c>
      <c r="H31" s="3">
        <v>67</v>
      </c>
      <c r="I31" s="4">
        <v>11</v>
      </c>
      <c r="J31" s="5">
        <f>SUM(C31:I31)</f>
        <v>2343</v>
      </c>
      <c r="K31" s="30">
        <v>487</v>
      </c>
      <c r="L31" s="31">
        <v>1038</v>
      </c>
      <c r="M31" s="28">
        <f>SUM(K31:L31)</f>
        <v>1525</v>
      </c>
      <c r="N31" s="36">
        <f>SUM(M31,J31)</f>
        <v>3868</v>
      </c>
    </row>
    <row r="32" spans="1:14" ht="21" customHeight="1" thickBot="1" thickTop="1">
      <c r="A32" s="47"/>
      <c r="B32" s="15" t="s">
        <v>20</v>
      </c>
      <c r="C32" s="6">
        <f>IF(C30=0,0,IF(C31=0,0,C30/C31*100))</f>
        <v>102.49999999999999</v>
      </c>
      <c r="D32" s="6">
        <f aca="true" t="shared" si="9" ref="D32:K32">IF(D30=0,0,IF(D31=0,0,D30/D31*100))</f>
        <v>36.36363636363637</v>
      </c>
      <c r="E32" s="6">
        <f t="shared" si="9"/>
        <v>94.30789133247089</v>
      </c>
      <c r="F32" s="6">
        <f t="shared" si="9"/>
        <v>138.46153846153845</v>
      </c>
      <c r="G32" s="6">
        <f t="shared" si="9"/>
        <v>116.24790619765494</v>
      </c>
      <c r="H32" s="6">
        <f t="shared" si="9"/>
        <v>92.53731343283582</v>
      </c>
      <c r="I32" s="7">
        <f t="shared" si="9"/>
        <v>163.63636363636365</v>
      </c>
      <c r="J32" s="8">
        <f t="shared" si="9"/>
        <v>108.57874519846351</v>
      </c>
      <c r="K32" s="24">
        <f t="shared" si="9"/>
        <v>95.68788501026694</v>
      </c>
      <c r="L32" s="25">
        <f>IF(L30=0,0,IF(L31=0,0,L30/L31*100))</f>
        <v>130.73217726396916</v>
      </c>
      <c r="M32" s="8">
        <f>IF(M30=0,0,IF(M31=0,0,M30/M31*100))</f>
        <v>119.54098360655738</v>
      </c>
      <c r="N32" s="37">
        <f>IF(N30=0,0,IF(N31=0,0,N30/N31*100))</f>
        <v>112.90072388831437</v>
      </c>
    </row>
    <row r="33" spans="1:14" ht="21" customHeight="1" thickBot="1" thickTop="1">
      <c r="A33" s="45" t="s">
        <v>16</v>
      </c>
      <c r="B33" s="15" t="s">
        <v>34</v>
      </c>
      <c r="C33" s="3">
        <v>119</v>
      </c>
      <c r="D33" s="3">
        <v>16</v>
      </c>
      <c r="E33" s="3">
        <v>944</v>
      </c>
      <c r="F33" s="3">
        <v>231</v>
      </c>
      <c r="G33" s="3">
        <v>1423</v>
      </c>
      <c r="H33" s="3">
        <v>117</v>
      </c>
      <c r="I33" s="4">
        <v>25</v>
      </c>
      <c r="J33" s="5">
        <f>SUM(C33:I33)</f>
        <v>2875</v>
      </c>
      <c r="K33" s="30">
        <v>541</v>
      </c>
      <c r="L33" s="31">
        <v>1655</v>
      </c>
      <c r="M33" s="28">
        <f>SUM(K33:L33)</f>
        <v>2196</v>
      </c>
      <c r="N33" s="36">
        <f>SUM(M33,J33)</f>
        <v>5071</v>
      </c>
    </row>
    <row r="34" spans="1:14" ht="21" customHeight="1" thickBot="1" thickTop="1">
      <c r="A34" s="56"/>
      <c r="B34" s="15" t="s">
        <v>33</v>
      </c>
      <c r="C34" s="3">
        <v>99</v>
      </c>
      <c r="D34" s="3">
        <v>11</v>
      </c>
      <c r="E34" s="3">
        <v>1099</v>
      </c>
      <c r="F34" s="3">
        <v>185</v>
      </c>
      <c r="G34" s="3">
        <v>1497</v>
      </c>
      <c r="H34" s="3">
        <v>104</v>
      </c>
      <c r="I34" s="4">
        <v>18</v>
      </c>
      <c r="J34" s="5">
        <f>SUM(C34:I34)</f>
        <v>3013</v>
      </c>
      <c r="K34" s="30">
        <v>572</v>
      </c>
      <c r="L34" s="31">
        <v>1455</v>
      </c>
      <c r="M34" s="28">
        <f>SUM(K34:L34)</f>
        <v>2027</v>
      </c>
      <c r="N34" s="36">
        <f>SUM(M34,J34)</f>
        <v>5040</v>
      </c>
    </row>
    <row r="35" spans="1:14" ht="21" customHeight="1" thickBot="1" thickTop="1">
      <c r="A35" s="47"/>
      <c r="B35" s="15" t="s">
        <v>20</v>
      </c>
      <c r="C35" s="6">
        <f>IF(C33=0,0,IF(C34=0,0,C33/C34*100))</f>
        <v>120.2020202020202</v>
      </c>
      <c r="D35" s="6">
        <f aca="true" t="shared" si="10" ref="D35:K35">IF(D33=0,0,IF(D34=0,0,D33/D34*100))</f>
        <v>145.45454545454547</v>
      </c>
      <c r="E35" s="6">
        <f t="shared" si="10"/>
        <v>85.89626933575978</v>
      </c>
      <c r="F35" s="6">
        <f t="shared" si="10"/>
        <v>124.86486486486486</v>
      </c>
      <c r="G35" s="6">
        <f t="shared" si="10"/>
        <v>95.05678022712091</v>
      </c>
      <c r="H35" s="6">
        <f t="shared" si="10"/>
        <v>112.5</v>
      </c>
      <c r="I35" s="7">
        <f t="shared" si="10"/>
        <v>138.88888888888889</v>
      </c>
      <c r="J35" s="8">
        <f t="shared" si="10"/>
        <v>95.41984732824427</v>
      </c>
      <c r="K35" s="24">
        <f t="shared" si="10"/>
        <v>94.58041958041959</v>
      </c>
      <c r="L35" s="25">
        <f>IF(L33=0,0,IF(L34=0,0,L33/L34*100))</f>
        <v>113.74570446735395</v>
      </c>
      <c r="M35" s="8">
        <f>IF(M33=0,0,IF(M34=0,0,M33/M34*100))</f>
        <v>108.33744449925999</v>
      </c>
      <c r="N35" s="37">
        <f>IF(N33=0,0,IF(N34=0,0,N33/N34*100))</f>
        <v>100.61507936507937</v>
      </c>
    </row>
    <row r="36" spans="1:14" ht="21" customHeight="1" thickBot="1" thickTop="1">
      <c r="A36" s="45" t="s">
        <v>17</v>
      </c>
      <c r="B36" s="15" t="s">
        <v>34</v>
      </c>
      <c r="C36" s="3">
        <v>72</v>
      </c>
      <c r="D36" s="3">
        <v>8</v>
      </c>
      <c r="E36" s="3">
        <v>714</v>
      </c>
      <c r="F36" s="3">
        <v>188</v>
      </c>
      <c r="G36" s="3">
        <v>1364</v>
      </c>
      <c r="H36" s="3">
        <v>69</v>
      </c>
      <c r="I36" s="4">
        <v>40</v>
      </c>
      <c r="J36" s="5">
        <f>SUM(C36:I36)</f>
        <v>2455</v>
      </c>
      <c r="K36" s="30">
        <v>516</v>
      </c>
      <c r="L36" s="31">
        <v>1456</v>
      </c>
      <c r="M36" s="28">
        <f>SUM(K36:L36)</f>
        <v>1972</v>
      </c>
      <c r="N36" s="36">
        <f>SUM(M36,J36)</f>
        <v>4427</v>
      </c>
    </row>
    <row r="37" spans="1:14" ht="21" customHeight="1" thickBot="1" thickTop="1">
      <c r="A37" s="56"/>
      <c r="B37" s="15" t="s">
        <v>33</v>
      </c>
      <c r="C37" s="3">
        <v>61</v>
      </c>
      <c r="D37" s="3">
        <v>11</v>
      </c>
      <c r="E37" s="3">
        <v>938</v>
      </c>
      <c r="F37" s="3">
        <v>169</v>
      </c>
      <c r="G37" s="3">
        <v>1396</v>
      </c>
      <c r="H37" s="3">
        <v>75</v>
      </c>
      <c r="I37" s="4">
        <v>24</v>
      </c>
      <c r="J37" s="5">
        <f>SUM(C37:I37)</f>
        <v>2674</v>
      </c>
      <c r="K37" s="30">
        <v>553</v>
      </c>
      <c r="L37" s="31">
        <v>1363</v>
      </c>
      <c r="M37" s="28">
        <f>SUM(K37:L37)</f>
        <v>1916</v>
      </c>
      <c r="N37" s="36">
        <f>SUM(M37,J37)</f>
        <v>4590</v>
      </c>
    </row>
    <row r="38" spans="1:14" ht="21" customHeight="1" thickBot="1" thickTop="1">
      <c r="A38" s="47"/>
      <c r="B38" s="15" t="s">
        <v>20</v>
      </c>
      <c r="C38" s="6">
        <f>IF(C36=0,0,IF(C37=0,0,C36/C37*100))</f>
        <v>118.0327868852459</v>
      </c>
      <c r="D38" s="6">
        <f aca="true" t="shared" si="11" ref="D38:K38">IF(D36=0,0,IF(D37=0,0,D36/D37*100))</f>
        <v>72.72727272727273</v>
      </c>
      <c r="E38" s="6">
        <f t="shared" si="11"/>
        <v>76.11940298507463</v>
      </c>
      <c r="F38" s="6">
        <f t="shared" si="11"/>
        <v>111.24260355029585</v>
      </c>
      <c r="G38" s="6">
        <f t="shared" si="11"/>
        <v>97.70773638968481</v>
      </c>
      <c r="H38" s="6">
        <f t="shared" si="11"/>
        <v>92</v>
      </c>
      <c r="I38" s="7">
        <f t="shared" si="11"/>
        <v>166.66666666666669</v>
      </c>
      <c r="J38" s="8">
        <f t="shared" si="11"/>
        <v>91.8100224382947</v>
      </c>
      <c r="K38" s="24">
        <f t="shared" si="11"/>
        <v>93.30922242314648</v>
      </c>
      <c r="L38" s="25">
        <f>IF(L36=0,0,IF(L37=0,0,L36/L37*100))</f>
        <v>106.82318415260454</v>
      </c>
      <c r="M38" s="8">
        <f>IF(M36=0,0,IF(M37=0,0,M36/M37*100))</f>
        <v>102.92275574112735</v>
      </c>
      <c r="N38" s="37">
        <f>IF(N36=0,0,IF(N37=0,0,N36/N37*100))</f>
        <v>96.44880174291939</v>
      </c>
    </row>
    <row r="39" spans="1:14" ht="21" customHeight="1" thickBot="1" thickTop="1">
      <c r="A39" s="45" t="s">
        <v>18</v>
      </c>
      <c r="B39" s="15" t="s">
        <v>34</v>
      </c>
      <c r="C39" s="3">
        <v>113</v>
      </c>
      <c r="D39" s="3">
        <v>8</v>
      </c>
      <c r="E39" s="3">
        <v>723</v>
      </c>
      <c r="F39" s="3">
        <v>211</v>
      </c>
      <c r="G39" s="3">
        <v>1246</v>
      </c>
      <c r="H39" s="3">
        <v>120</v>
      </c>
      <c r="I39" s="4">
        <v>98</v>
      </c>
      <c r="J39" s="5">
        <f>SUM(C39:I39)</f>
        <v>2519</v>
      </c>
      <c r="K39" s="30">
        <v>638</v>
      </c>
      <c r="L39" s="31">
        <v>1361</v>
      </c>
      <c r="M39" s="28">
        <f>SUM(K39:L39)</f>
        <v>1999</v>
      </c>
      <c r="N39" s="36">
        <f>SUM(M39,J39)</f>
        <v>4518</v>
      </c>
    </row>
    <row r="40" spans="1:14" ht="21" customHeight="1" thickBot="1" thickTop="1">
      <c r="A40" s="56"/>
      <c r="B40" s="15" t="s">
        <v>33</v>
      </c>
      <c r="C40" s="3">
        <v>106</v>
      </c>
      <c r="D40" s="3">
        <v>8</v>
      </c>
      <c r="E40" s="3">
        <v>978</v>
      </c>
      <c r="F40" s="3">
        <v>149</v>
      </c>
      <c r="G40" s="3">
        <v>998</v>
      </c>
      <c r="H40" s="3">
        <v>88</v>
      </c>
      <c r="I40" s="4">
        <v>40</v>
      </c>
      <c r="J40" s="5">
        <f>SUM(C40:I40)</f>
        <v>2367</v>
      </c>
      <c r="K40" s="30">
        <v>672</v>
      </c>
      <c r="L40" s="31">
        <v>1246</v>
      </c>
      <c r="M40" s="28">
        <f>SUM(K40:L40)</f>
        <v>1918</v>
      </c>
      <c r="N40" s="36">
        <f>SUM(M40,J40)</f>
        <v>4285</v>
      </c>
    </row>
    <row r="41" spans="1:14" ht="21" customHeight="1" thickBot="1" thickTop="1">
      <c r="A41" s="47"/>
      <c r="B41" s="15" t="s">
        <v>20</v>
      </c>
      <c r="C41" s="6">
        <f>IF(C39=0,0,IF(C40=0,0,C39/C40*100))</f>
        <v>106.60377358490567</v>
      </c>
      <c r="D41" s="6">
        <f aca="true" t="shared" si="12" ref="D41:K41">IF(D39=0,0,IF(D40=0,0,D39/D40*100))</f>
        <v>100</v>
      </c>
      <c r="E41" s="6">
        <f t="shared" si="12"/>
        <v>73.92638036809815</v>
      </c>
      <c r="F41" s="6">
        <f t="shared" si="12"/>
        <v>141.61073825503357</v>
      </c>
      <c r="G41" s="6">
        <f t="shared" si="12"/>
        <v>124.8496993987976</v>
      </c>
      <c r="H41" s="6">
        <f t="shared" si="12"/>
        <v>136.36363636363635</v>
      </c>
      <c r="I41" s="7">
        <f t="shared" si="12"/>
        <v>245.00000000000003</v>
      </c>
      <c r="J41" s="8">
        <f t="shared" si="12"/>
        <v>106.42163075623152</v>
      </c>
      <c r="K41" s="24">
        <f t="shared" si="12"/>
        <v>94.94047619047619</v>
      </c>
      <c r="L41" s="25">
        <f>IF(L39=0,0,IF(L40=0,0,L39/L40*100))</f>
        <v>109.22953451043338</v>
      </c>
      <c r="M41" s="8">
        <f>IF(M39=0,0,IF(M40=0,0,M39/M40*100))</f>
        <v>104.22314911366006</v>
      </c>
      <c r="N41" s="37">
        <f>IF(N39=0,0,IF(N40=0,0,N39/N40*100))</f>
        <v>105.43757292882148</v>
      </c>
    </row>
    <row r="42" spans="1:14" ht="21" customHeight="1" thickBot="1" thickTop="1">
      <c r="A42" s="58" t="s">
        <v>19</v>
      </c>
      <c r="B42" s="15" t="s">
        <v>34</v>
      </c>
      <c r="C42" s="3">
        <v>112</v>
      </c>
      <c r="D42" s="3">
        <v>8</v>
      </c>
      <c r="E42" s="3">
        <v>501</v>
      </c>
      <c r="F42" s="3">
        <v>143</v>
      </c>
      <c r="G42" s="3">
        <v>737</v>
      </c>
      <c r="H42" s="3">
        <v>78</v>
      </c>
      <c r="I42" s="4">
        <v>81</v>
      </c>
      <c r="J42" s="5">
        <f>SUM(C42:I42)</f>
        <v>1660</v>
      </c>
      <c r="K42" s="30">
        <v>433</v>
      </c>
      <c r="L42" s="31">
        <v>1165</v>
      </c>
      <c r="M42" s="28">
        <f>SUM(K42:L42)</f>
        <v>1598</v>
      </c>
      <c r="N42" s="36">
        <f>SUM(M42,J42)</f>
        <v>3258</v>
      </c>
    </row>
    <row r="43" spans="1:14" ht="21" customHeight="1" thickBot="1" thickTop="1">
      <c r="A43" s="58"/>
      <c r="B43" s="15" t="s">
        <v>33</v>
      </c>
      <c r="C43" s="3">
        <v>84</v>
      </c>
      <c r="D43" s="3"/>
      <c r="E43" s="3">
        <v>513</v>
      </c>
      <c r="F43" s="3">
        <v>159</v>
      </c>
      <c r="G43" s="3">
        <v>659</v>
      </c>
      <c r="H43" s="3">
        <v>90</v>
      </c>
      <c r="I43" s="4">
        <v>35</v>
      </c>
      <c r="J43" s="5">
        <f>SUM(C43:I43)</f>
        <v>1540</v>
      </c>
      <c r="K43" s="30">
        <v>409</v>
      </c>
      <c r="L43" s="31">
        <v>1215</v>
      </c>
      <c r="M43" s="28">
        <f>SUM(K43:L43)</f>
        <v>1624</v>
      </c>
      <c r="N43" s="36">
        <f>SUM(M43,J43)</f>
        <v>3164</v>
      </c>
    </row>
    <row r="44" spans="1:14" ht="21" customHeight="1" thickBot="1" thickTop="1">
      <c r="A44" s="59"/>
      <c r="B44" s="15" t="s">
        <v>20</v>
      </c>
      <c r="C44" s="9">
        <f>IF(C42=0,0,IF(C43=0,0,C42/C43*100))</f>
        <v>133.33333333333331</v>
      </c>
      <c r="D44" s="9">
        <f aca="true" t="shared" si="13" ref="D44:K44">IF(D42=0,0,IF(D43=0,0,D42/D43*100))</f>
        <v>0</v>
      </c>
      <c r="E44" s="9">
        <f t="shared" si="13"/>
        <v>97.6608187134503</v>
      </c>
      <c r="F44" s="9">
        <f t="shared" si="13"/>
        <v>89.937106918239</v>
      </c>
      <c r="G44" s="9">
        <f t="shared" si="13"/>
        <v>111.8361153262519</v>
      </c>
      <c r="H44" s="9">
        <f t="shared" si="13"/>
        <v>86.66666666666667</v>
      </c>
      <c r="I44" s="10">
        <f t="shared" si="13"/>
        <v>231.42857142857144</v>
      </c>
      <c r="J44" s="8">
        <f t="shared" si="13"/>
        <v>107.79220779220779</v>
      </c>
      <c r="K44" s="26">
        <f t="shared" si="13"/>
        <v>105.86797066014671</v>
      </c>
      <c r="L44" s="27">
        <f>IF(L42=0,0,IF(L43=0,0,L42/L43*100))</f>
        <v>95.88477366255144</v>
      </c>
      <c r="M44" s="8">
        <f>IF(M42=0,0,IF(M43=0,0,M42/M43*100))</f>
        <v>98.39901477832512</v>
      </c>
      <c r="N44" s="37">
        <f>IF(N42=0,0,IF(N43=0,0,N42/N43*100))</f>
        <v>102.9709228824273</v>
      </c>
    </row>
    <row r="45" spans="1:14" ht="22.5" customHeight="1" thickBot="1" thickTop="1">
      <c r="A45" s="55" t="s">
        <v>22</v>
      </c>
      <c r="B45" s="17" t="s">
        <v>34</v>
      </c>
      <c r="C45" s="5">
        <f>SUM(C27,C30,C33,C36,C39,C42)</f>
        <v>646</v>
      </c>
      <c r="D45" s="5">
        <f aca="true" t="shared" si="14" ref="D45:L46">SUM(D27,D30,D33,D36,D39,D42)</f>
        <v>52</v>
      </c>
      <c r="E45" s="5">
        <f t="shared" si="14"/>
        <v>4764</v>
      </c>
      <c r="F45" s="5">
        <f t="shared" si="14"/>
        <v>1259</v>
      </c>
      <c r="G45" s="5">
        <f t="shared" si="14"/>
        <v>8115</v>
      </c>
      <c r="H45" s="5">
        <f t="shared" si="14"/>
        <v>510</v>
      </c>
      <c r="I45" s="11">
        <f t="shared" si="14"/>
        <v>269</v>
      </c>
      <c r="J45" s="5">
        <f>SUM(C45:I45)</f>
        <v>15615</v>
      </c>
      <c r="K45" s="11">
        <f t="shared" si="14"/>
        <v>3203</v>
      </c>
      <c r="L45" s="11">
        <f t="shared" si="14"/>
        <v>8883</v>
      </c>
      <c r="M45" s="28">
        <f>SUM(K45:L45)</f>
        <v>12086</v>
      </c>
      <c r="N45" s="36">
        <f>SUM(M45,J45)</f>
        <v>27701</v>
      </c>
    </row>
    <row r="46" spans="1:14" ht="22.5" customHeight="1" thickBot="1" thickTop="1">
      <c r="A46" s="55"/>
      <c r="B46" s="17" t="s">
        <v>33</v>
      </c>
      <c r="C46" s="5">
        <f>SUM(C28,C31,C34,C37,C40,C43)</f>
        <v>544</v>
      </c>
      <c r="D46" s="5">
        <f aca="true" t="shared" si="15" ref="D46:I46">SUM(D28,D31,D34,D37,D40,D43)</f>
        <v>57</v>
      </c>
      <c r="E46" s="5">
        <f t="shared" si="15"/>
        <v>5178</v>
      </c>
      <c r="F46" s="5">
        <f t="shared" si="15"/>
        <v>1020</v>
      </c>
      <c r="G46" s="5">
        <f t="shared" si="15"/>
        <v>7289</v>
      </c>
      <c r="H46" s="5">
        <f t="shared" si="15"/>
        <v>475</v>
      </c>
      <c r="I46" s="11">
        <f t="shared" si="15"/>
        <v>133</v>
      </c>
      <c r="J46" s="5">
        <f>SUM(C46:I46)</f>
        <v>14696</v>
      </c>
      <c r="K46" s="11">
        <f t="shared" si="14"/>
        <v>3243</v>
      </c>
      <c r="L46" s="11">
        <f t="shared" si="14"/>
        <v>7667</v>
      </c>
      <c r="M46" s="28">
        <f>SUM(K46:L46)</f>
        <v>10910</v>
      </c>
      <c r="N46" s="36">
        <f>SUM(M46,J46)</f>
        <v>25606</v>
      </c>
    </row>
    <row r="47" spans="1:14" ht="22.5" customHeight="1" thickBot="1" thickTop="1">
      <c r="A47" s="55"/>
      <c r="B47" s="17" t="s">
        <v>20</v>
      </c>
      <c r="C47" s="8">
        <f>IF(C45=0,0,IF(C46=0,0,C45/C46*100))</f>
        <v>118.75</v>
      </c>
      <c r="D47" s="8">
        <f aca="true" t="shared" si="16" ref="D47:K47">IF(D45=0,0,IF(D46=0,0,D45/D46*100))</f>
        <v>91.22807017543859</v>
      </c>
      <c r="E47" s="8">
        <f t="shared" si="16"/>
        <v>92.00463499420626</v>
      </c>
      <c r="F47" s="8">
        <f t="shared" si="16"/>
        <v>123.43137254901961</v>
      </c>
      <c r="G47" s="8">
        <f t="shared" si="16"/>
        <v>111.33214432706819</v>
      </c>
      <c r="H47" s="8">
        <f t="shared" si="16"/>
        <v>107.36842105263158</v>
      </c>
      <c r="I47" s="12">
        <f t="shared" si="16"/>
        <v>202.25563909774436</v>
      </c>
      <c r="J47" s="8">
        <f t="shared" si="16"/>
        <v>106.25340228633642</v>
      </c>
      <c r="K47" s="8">
        <f t="shared" si="16"/>
        <v>98.76657415972865</v>
      </c>
      <c r="L47" s="12">
        <f>IF(L45=0,0,IF(L46=0,0,L45/L46*100))</f>
        <v>115.86017999217427</v>
      </c>
      <c r="M47" s="8">
        <f>IF(M45=0,0,IF(M46=0,0,M45/M46*100))</f>
        <v>110.77910174152154</v>
      </c>
      <c r="N47" s="37">
        <f>IF(N45=0,0,IF(N46=0,0,N45/N46*100))</f>
        <v>108.18167616964773</v>
      </c>
    </row>
    <row r="48" spans="1:14" ht="22.5" customHeight="1" thickBot="1" thickTop="1">
      <c r="A48" s="52" t="s">
        <v>7</v>
      </c>
      <c r="B48" s="38" t="s">
        <v>34</v>
      </c>
      <c r="C48" s="39">
        <f>SUM(C24,C45)</f>
        <v>1238</v>
      </c>
      <c r="D48" s="39">
        <f aca="true" t="shared" si="17" ref="D48:L49">SUM(D24,D45)</f>
        <v>128</v>
      </c>
      <c r="E48" s="39">
        <f t="shared" si="17"/>
        <v>11079</v>
      </c>
      <c r="F48" s="39">
        <f t="shared" si="17"/>
        <v>2324</v>
      </c>
      <c r="G48" s="39">
        <f t="shared" si="17"/>
        <v>17370</v>
      </c>
      <c r="H48" s="39">
        <f t="shared" si="17"/>
        <v>1010</v>
      </c>
      <c r="I48" s="40">
        <f t="shared" si="17"/>
        <v>347</v>
      </c>
      <c r="J48" s="39">
        <f>SUM(C48:I48)</f>
        <v>33496</v>
      </c>
      <c r="K48" s="40">
        <f t="shared" si="17"/>
        <v>7274</v>
      </c>
      <c r="L48" s="40">
        <f t="shared" si="17"/>
        <v>20948</v>
      </c>
      <c r="M48" s="36">
        <f>SUM(K48:L48)</f>
        <v>28222</v>
      </c>
      <c r="N48" s="36">
        <f>SUM(M48,J48)</f>
        <v>61718</v>
      </c>
    </row>
    <row r="49" spans="1:14" ht="22.5" customHeight="1" thickBot="1" thickTop="1">
      <c r="A49" s="53"/>
      <c r="B49" s="38" t="s">
        <v>33</v>
      </c>
      <c r="C49" s="39">
        <f>SUM(C25,C46)</f>
        <v>895</v>
      </c>
      <c r="D49" s="39">
        <f aca="true" t="shared" si="18" ref="D49:I49">SUM(D25,D46)</f>
        <v>132</v>
      </c>
      <c r="E49" s="39">
        <f t="shared" si="18"/>
        <v>9260</v>
      </c>
      <c r="F49" s="39">
        <f t="shared" si="18"/>
        <v>1772</v>
      </c>
      <c r="G49" s="39">
        <f t="shared" si="18"/>
        <v>13464</v>
      </c>
      <c r="H49" s="39">
        <f t="shared" si="18"/>
        <v>803</v>
      </c>
      <c r="I49" s="40">
        <f t="shared" si="18"/>
        <v>186</v>
      </c>
      <c r="J49" s="39">
        <f>SUM(C49:I49)</f>
        <v>26512</v>
      </c>
      <c r="K49" s="40">
        <f t="shared" si="17"/>
        <v>6116</v>
      </c>
      <c r="L49" s="40">
        <f t="shared" si="17"/>
        <v>15413</v>
      </c>
      <c r="M49" s="36">
        <f>SUM(K49:L49)</f>
        <v>21529</v>
      </c>
      <c r="N49" s="36">
        <f>SUM(M49,J49)</f>
        <v>48041</v>
      </c>
    </row>
    <row r="50" spans="1:14" ht="22.5" customHeight="1" thickBot="1" thickTop="1">
      <c r="A50" s="54"/>
      <c r="B50" s="38" t="s">
        <v>20</v>
      </c>
      <c r="C50" s="37">
        <f>IF(C48=0,0,IF(C49=0,0,C48/C49*100))</f>
        <v>138.3240223463687</v>
      </c>
      <c r="D50" s="37">
        <f aca="true" t="shared" si="19" ref="D50:K50">IF(D48=0,0,IF(D49=0,0,D48/D49*100))</f>
        <v>96.96969696969697</v>
      </c>
      <c r="E50" s="37">
        <f t="shared" si="19"/>
        <v>119.6436285097192</v>
      </c>
      <c r="F50" s="37">
        <f t="shared" si="19"/>
        <v>131.1512415349887</v>
      </c>
      <c r="G50" s="37">
        <f t="shared" si="19"/>
        <v>129.01069518716577</v>
      </c>
      <c r="H50" s="37">
        <f t="shared" si="19"/>
        <v>125.77833125778331</v>
      </c>
      <c r="I50" s="37">
        <f t="shared" si="19"/>
        <v>186.55913978494624</v>
      </c>
      <c r="J50" s="37">
        <f t="shared" si="19"/>
        <v>126.34278817139408</v>
      </c>
      <c r="K50" s="37">
        <f t="shared" si="19"/>
        <v>118.93394375408764</v>
      </c>
      <c r="L50" s="41">
        <f>IF(L48=0,0,IF(L49=0,0,L48/L49*100))</f>
        <v>135.91124375527153</v>
      </c>
      <c r="M50" s="37">
        <f>IF(M48=0,0,IF(M49=0,0,M48/M49*100))</f>
        <v>131.08829950299597</v>
      </c>
      <c r="N50" s="37">
        <f>IF(N48=0,0,IF(N49=0,0,N48/N49*100))</f>
        <v>128.46943235985927</v>
      </c>
    </row>
    <row r="51" ht="14.25" thickTop="1">
      <c r="K51" s="1" t="s">
        <v>29</v>
      </c>
    </row>
    <row r="56" spans="1:7" ht="17.25">
      <c r="A56" s="29"/>
      <c r="B56" s="29"/>
      <c r="C56" s="29"/>
      <c r="D56" s="29"/>
      <c r="E56" s="29"/>
      <c r="F56" s="29"/>
      <c r="G56" s="29"/>
    </row>
  </sheetData>
  <sheetProtection/>
  <mergeCells count="24">
    <mergeCell ref="A1:N1"/>
    <mergeCell ref="A36:A38"/>
    <mergeCell ref="A39:A41"/>
    <mergeCell ref="A42:A44"/>
    <mergeCell ref="A9:A11"/>
    <mergeCell ref="A12:A14"/>
    <mergeCell ref="A15:A17"/>
    <mergeCell ref="A18:A20"/>
    <mergeCell ref="J4:J5"/>
    <mergeCell ref="A6:A8"/>
    <mergeCell ref="A48:A50"/>
    <mergeCell ref="A45:A47"/>
    <mergeCell ref="A21:A23"/>
    <mergeCell ref="A27:A29"/>
    <mergeCell ref="A30:A32"/>
    <mergeCell ref="A33:A35"/>
    <mergeCell ref="A24:A26"/>
    <mergeCell ref="L4:L5"/>
    <mergeCell ref="M4:M5"/>
    <mergeCell ref="N4:N5"/>
    <mergeCell ref="A4:B5"/>
    <mergeCell ref="D4:D5"/>
    <mergeCell ref="H4:H5"/>
    <mergeCell ref="K4:K5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0"/>
  <sheetViews>
    <sheetView showZeros="0" zoomScalePageLayoutView="0" workbookViewId="0" topLeftCell="A1">
      <selection activeCell="E43" sqref="E43:F43"/>
    </sheetView>
  </sheetViews>
  <sheetFormatPr defaultColWidth="9.00390625" defaultRowHeight="13.5"/>
  <cols>
    <col min="1" max="1" width="8.875" style="1" customWidth="1"/>
    <col min="2" max="2" width="8.50390625" style="1" customWidth="1"/>
    <col min="3" max="6" width="7.125" style="1" customWidth="1"/>
    <col min="7" max="8" width="7.50390625" style="1" customWidth="1"/>
    <col min="9" max="9" width="9.00390625" style="1" customWidth="1"/>
    <col min="10" max="11" width="10.25390625" style="1" customWidth="1"/>
    <col min="12" max="16384" width="9.00390625" style="1" customWidth="1"/>
  </cols>
  <sheetData>
    <row r="2" spans="1:12" ht="17.25">
      <c r="A2" s="57" t="s">
        <v>30</v>
      </c>
      <c r="B2" s="57"/>
      <c r="C2" s="57"/>
      <c r="D2" s="57"/>
      <c r="E2" s="57"/>
      <c r="F2" s="57"/>
      <c r="G2" s="57"/>
      <c r="H2" s="57"/>
      <c r="I2" s="29"/>
      <c r="J2" s="29"/>
      <c r="K2" s="29"/>
      <c r="L2" s="29"/>
    </row>
    <row r="3" spans="1:1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8" ht="18" customHeight="1" thickBot="1" thickTop="1">
      <c r="A4" s="45"/>
      <c r="B4" s="60"/>
      <c r="C4" s="64" t="s">
        <v>31</v>
      </c>
      <c r="D4" s="64"/>
      <c r="E4" s="64" t="s">
        <v>32</v>
      </c>
      <c r="F4" s="65"/>
      <c r="G4" s="80" t="s">
        <v>7</v>
      </c>
      <c r="H4" s="81"/>
    </row>
    <row r="5" spans="1:8" ht="18" customHeight="1" thickBot="1" thickTop="1">
      <c r="A5" s="47"/>
      <c r="B5" s="61"/>
      <c r="C5" s="64"/>
      <c r="D5" s="64"/>
      <c r="E5" s="64"/>
      <c r="F5" s="65"/>
      <c r="G5" s="80"/>
      <c r="H5" s="81"/>
    </row>
    <row r="6" spans="1:8" ht="21" customHeight="1" thickBot="1" thickTop="1">
      <c r="A6" s="45" t="s">
        <v>8</v>
      </c>
      <c r="B6" s="34" t="s">
        <v>34</v>
      </c>
      <c r="C6" s="66">
        <v>263267</v>
      </c>
      <c r="D6" s="66"/>
      <c r="E6" s="66">
        <v>152657</v>
      </c>
      <c r="F6" s="67"/>
      <c r="G6" s="62">
        <f>SUM(C6:F6)</f>
        <v>415924</v>
      </c>
      <c r="H6" s="63"/>
    </row>
    <row r="7" spans="1:8" ht="21" customHeight="1" thickBot="1" thickTop="1">
      <c r="A7" s="56"/>
      <c r="B7" s="34" t="s">
        <v>33</v>
      </c>
      <c r="C7" s="66">
        <v>187154</v>
      </c>
      <c r="D7" s="66"/>
      <c r="E7" s="66">
        <v>118340</v>
      </c>
      <c r="F7" s="67"/>
      <c r="G7" s="62">
        <f>SUM(C7:F7)</f>
        <v>305494</v>
      </c>
      <c r="H7" s="63"/>
    </row>
    <row r="8" spans="1:8" ht="21" customHeight="1" thickBot="1" thickTop="1">
      <c r="A8" s="47"/>
      <c r="B8" s="34" t="s">
        <v>20</v>
      </c>
      <c r="C8" s="68">
        <f>IF(C6=0,0,IF(C7=0,0,C6/C7*100))</f>
        <v>140.66864721031877</v>
      </c>
      <c r="D8" s="68"/>
      <c r="E8" s="68">
        <f>IF(E6=0,0,IF(E7=0,0,E6/E7*100))</f>
        <v>128.99864796349502</v>
      </c>
      <c r="F8" s="69"/>
      <c r="G8" s="78">
        <f>IF(G6=0,0,IF(G7=0,0,G6/G7*100))</f>
        <v>136.14800945354082</v>
      </c>
      <c r="H8" s="79"/>
    </row>
    <row r="9" spans="1:8" ht="21" customHeight="1" thickBot="1" thickTop="1">
      <c r="A9" s="45" t="s">
        <v>9</v>
      </c>
      <c r="B9" s="34" t="s">
        <v>34</v>
      </c>
      <c r="C9" s="66">
        <v>333213</v>
      </c>
      <c r="D9" s="66"/>
      <c r="E9" s="66">
        <v>186413</v>
      </c>
      <c r="F9" s="67"/>
      <c r="G9" s="62">
        <f>SUM(C9:F9)</f>
        <v>519626</v>
      </c>
      <c r="H9" s="63"/>
    </row>
    <row r="10" spans="1:8" ht="21" customHeight="1" thickBot="1" thickTop="1">
      <c r="A10" s="56"/>
      <c r="B10" s="34" t="s">
        <v>33</v>
      </c>
      <c r="C10" s="66">
        <v>252634</v>
      </c>
      <c r="D10" s="66"/>
      <c r="E10" s="66">
        <v>148658</v>
      </c>
      <c r="F10" s="67"/>
      <c r="G10" s="62">
        <f>SUM(C10:F10)</f>
        <v>401292</v>
      </c>
      <c r="H10" s="63"/>
    </row>
    <row r="11" spans="1:8" ht="21" customHeight="1" thickBot="1" thickTop="1">
      <c r="A11" s="47"/>
      <c r="B11" s="34" t="s">
        <v>20</v>
      </c>
      <c r="C11" s="68">
        <f>IF(C9=0,0,IF(C10=0,0,C9/C10*100))</f>
        <v>131.89554850099356</v>
      </c>
      <c r="D11" s="68"/>
      <c r="E11" s="68">
        <f>IF(E9=0,0,IF(E10=0,0,E9/E10*100))</f>
        <v>125.39722046576706</v>
      </c>
      <c r="F11" s="69"/>
      <c r="G11" s="78">
        <f>IF(G9=0,0,IF(G10=0,0,G9/G10*100))</f>
        <v>129.48825294299414</v>
      </c>
      <c r="H11" s="79"/>
    </row>
    <row r="12" spans="1:8" ht="21" customHeight="1" thickBot="1" thickTop="1">
      <c r="A12" s="45" t="s">
        <v>10</v>
      </c>
      <c r="B12" s="34" t="s">
        <v>34</v>
      </c>
      <c r="C12" s="66">
        <v>497959</v>
      </c>
      <c r="D12" s="66"/>
      <c r="E12" s="66">
        <v>253929</v>
      </c>
      <c r="F12" s="67"/>
      <c r="G12" s="62">
        <f>SUM(C12:F12)</f>
        <v>751888</v>
      </c>
      <c r="H12" s="63"/>
    </row>
    <row r="13" spans="1:8" ht="21" customHeight="1" thickBot="1" thickTop="1">
      <c r="A13" s="56"/>
      <c r="B13" s="34" t="s">
        <v>33</v>
      </c>
      <c r="C13" s="66">
        <v>279389</v>
      </c>
      <c r="D13" s="66"/>
      <c r="E13" s="66">
        <v>158209</v>
      </c>
      <c r="F13" s="67"/>
      <c r="G13" s="62">
        <f>SUM(C13:F13)</f>
        <v>437598</v>
      </c>
      <c r="H13" s="63"/>
    </row>
    <row r="14" spans="1:8" ht="21" customHeight="1" thickBot="1" thickTop="1">
      <c r="A14" s="47"/>
      <c r="B14" s="34" t="s">
        <v>20</v>
      </c>
      <c r="C14" s="68">
        <f>IF(C12=0,0,IF(C13=0,0,C12/C13*100))</f>
        <v>178.2314264341116</v>
      </c>
      <c r="D14" s="68"/>
      <c r="E14" s="68">
        <f>IF(E12=0,0,IF(E13=0,0,E12/E13*100))</f>
        <v>160.50224702766593</v>
      </c>
      <c r="F14" s="69"/>
      <c r="G14" s="78">
        <f>IF(G12=0,0,IF(G13=0,0,G12/G13*100))</f>
        <v>171.8216262414362</v>
      </c>
      <c r="H14" s="79"/>
    </row>
    <row r="15" spans="1:8" ht="21" customHeight="1" thickBot="1" thickTop="1">
      <c r="A15" s="45" t="s">
        <v>11</v>
      </c>
      <c r="B15" s="34" t="s">
        <v>34</v>
      </c>
      <c r="C15" s="70">
        <v>208977</v>
      </c>
      <c r="D15" s="71"/>
      <c r="E15" s="70">
        <v>150653</v>
      </c>
      <c r="F15" s="82"/>
      <c r="G15" s="62">
        <f>SUM(C15:F15)</f>
        <v>359630</v>
      </c>
      <c r="H15" s="63"/>
    </row>
    <row r="16" spans="1:8" ht="21" customHeight="1" thickBot="1" thickTop="1">
      <c r="A16" s="56"/>
      <c r="B16" s="34" t="s">
        <v>33</v>
      </c>
      <c r="C16" s="70">
        <v>108824</v>
      </c>
      <c r="D16" s="71"/>
      <c r="E16" s="70">
        <v>76848</v>
      </c>
      <c r="F16" s="82"/>
      <c r="G16" s="62">
        <f>SUM(C16:F16)</f>
        <v>185672</v>
      </c>
      <c r="H16" s="63"/>
    </row>
    <row r="17" spans="1:8" ht="21" customHeight="1" thickBot="1" thickTop="1">
      <c r="A17" s="47"/>
      <c r="B17" s="34" t="s">
        <v>20</v>
      </c>
      <c r="C17" s="68">
        <f>IF(C15=0,0,IF(C16=0,0,C15/C16*100))</f>
        <v>192.03208850988753</v>
      </c>
      <c r="D17" s="68"/>
      <c r="E17" s="68">
        <f>IF(E15=0,0,IF(E16=0,0,E15/E16*100))</f>
        <v>196.04023526962317</v>
      </c>
      <c r="F17" s="69"/>
      <c r="G17" s="78">
        <f>IF(G15=0,0,IF(G16=0,0,G15/G16*100))</f>
        <v>193.6910250333922</v>
      </c>
      <c r="H17" s="79"/>
    </row>
    <row r="18" spans="1:8" ht="21" customHeight="1" thickBot="1" thickTop="1">
      <c r="A18" s="45" t="s">
        <v>12</v>
      </c>
      <c r="B18" s="34" t="s">
        <v>34</v>
      </c>
      <c r="C18" s="66">
        <v>236366</v>
      </c>
      <c r="D18" s="66"/>
      <c r="E18" s="66">
        <v>158581</v>
      </c>
      <c r="F18" s="67"/>
      <c r="G18" s="62">
        <f>SUM(C18:F18)</f>
        <v>394947</v>
      </c>
      <c r="H18" s="63"/>
    </row>
    <row r="19" spans="1:8" ht="21" customHeight="1" thickBot="1" thickTop="1">
      <c r="A19" s="56"/>
      <c r="B19" s="34" t="s">
        <v>33</v>
      </c>
      <c r="C19" s="66">
        <v>142154</v>
      </c>
      <c r="D19" s="66"/>
      <c r="E19" s="66">
        <v>95209</v>
      </c>
      <c r="F19" s="67"/>
      <c r="G19" s="62">
        <f>SUM(C19:F19)</f>
        <v>237363</v>
      </c>
      <c r="H19" s="63"/>
    </row>
    <row r="20" spans="1:8" ht="21" customHeight="1" thickBot="1" thickTop="1">
      <c r="A20" s="47"/>
      <c r="B20" s="34" t="s">
        <v>20</v>
      </c>
      <c r="C20" s="68">
        <f>IF(C18=0,0,IF(C19=0,0,C18/C19*100))</f>
        <v>166.27460359891387</v>
      </c>
      <c r="D20" s="68"/>
      <c r="E20" s="68">
        <f>IF(E18=0,0,IF(E19=0,0,E18/E19*100))</f>
        <v>166.56093436544865</v>
      </c>
      <c r="F20" s="69"/>
      <c r="G20" s="78">
        <f>IF(G18=0,0,IF(G19=0,0,G18/G19*100))</f>
        <v>166.38945412722285</v>
      </c>
      <c r="H20" s="79"/>
    </row>
    <row r="21" spans="1:8" ht="21" customHeight="1" thickBot="1" thickTop="1">
      <c r="A21" s="45" t="s">
        <v>13</v>
      </c>
      <c r="B21" s="34" t="s">
        <v>34</v>
      </c>
      <c r="C21" s="66">
        <v>317152</v>
      </c>
      <c r="D21" s="66"/>
      <c r="E21" s="66">
        <v>188189</v>
      </c>
      <c r="F21" s="67"/>
      <c r="G21" s="62">
        <f>SUM(C21:F21)</f>
        <v>505341</v>
      </c>
      <c r="H21" s="63"/>
    </row>
    <row r="22" spans="1:8" ht="21" customHeight="1" thickBot="1" thickTop="1">
      <c r="A22" s="56"/>
      <c r="B22" s="34" t="s">
        <v>33</v>
      </c>
      <c r="C22" s="66">
        <v>225024</v>
      </c>
      <c r="D22" s="66"/>
      <c r="E22" s="66">
        <v>126802</v>
      </c>
      <c r="F22" s="67"/>
      <c r="G22" s="62">
        <f>SUM(C22:F22)</f>
        <v>351826</v>
      </c>
      <c r="H22" s="63"/>
    </row>
    <row r="23" spans="1:8" ht="21" customHeight="1" thickBot="1" thickTop="1">
      <c r="A23" s="56"/>
      <c r="B23" s="35" t="s">
        <v>20</v>
      </c>
      <c r="C23" s="73">
        <f>IF(C21=0,0,IF(C22=0,0,C21/C22*100))</f>
        <v>140.94141069397043</v>
      </c>
      <c r="D23" s="73"/>
      <c r="E23" s="73">
        <f>IF(E21=0,0,IF(E22=0,0,E21/E22*100))</f>
        <v>148.41169697638838</v>
      </c>
      <c r="F23" s="84"/>
      <c r="G23" s="78">
        <f>IF(G21=0,0,IF(G22=0,0,G21/G22*100))</f>
        <v>143.63378488229978</v>
      </c>
      <c r="H23" s="79"/>
    </row>
    <row r="24" spans="1:8" ht="22.5" customHeight="1" thickBot="1" thickTop="1">
      <c r="A24" s="55" t="s">
        <v>21</v>
      </c>
      <c r="B24" s="17" t="s">
        <v>34</v>
      </c>
      <c r="C24" s="74">
        <f>SUM(C6,C9,C12,C15,C18,C21)</f>
        <v>1856934</v>
      </c>
      <c r="D24" s="75"/>
      <c r="E24" s="74">
        <f>SUM(E6,E9,E12,E15,E18,E21)</f>
        <v>1090422</v>
      </c>
      <c r="F24" s="75"/>
      <c r="G24" s="62">
        <f>SUM(C24:F24)</f>
        <v>2947356</v>
      </c>
      <c r="H24" s="63"/>
    </row>
    <row r="25" spans="1:8" ht="22.5" customHeight="1" thickBot="1" thickTop="1">
      <c r="A25" s="55"/>
      <c r="B25" s="17" t="s">
        <v>33</v>
      </c>
      <c r="C25" s="74">
        <f>SUM(C7,C10,C13,C16,C19,C22)</f>
        <v>1195179</v>
      </c>
      <c r="D25" s="75"/>
      <c r="E25" s="74">
        <f>SUM(E7,E10,E13,E16,E19,E22)</f>
        <v>724066</v>
      </c>
      <c r="F25" s="75"/>
      <c r="G25" s="62">
        <f>SUM(C25:F25)</f>
        <v>1919245</v>
      </c>
      <c r="H25" s="63"/>
    </row>
    <row r="26" spans="1:8" ht="22.5" customHeight="1" thickBot="1" thickTop="1">
      <c r="A26" s="55"/>
      <c r="B26" s="17" t="s">
        <v>20</v>
      </c>
      <c r="C26" s="76">
        <f>IF(C24=0,0,IF(C25=0,0,C24/C25*100))</f>
        <v>155.36869372704842</v>
      </c>
      <c r="D26" s="77"/>
      <c r="E26" s="76">
        <f>IF(E24=0,0,IF(E25=0,0,E24/E25*100))</f>
        <v>150.59704502075778</v>
      </c>
      <c r="F26" s="77"/>
      <c r="G26" s="78">
        <f>IF(G24=0,0,IF(G25=0,0,G24/G25*100))</f>
        <v>153.56851261824312</v>
      </c>
      <c r="H26" s="79"/>
    </row>
    <row r="27" spans="1:8" ht="21" customHeight="1" thickBot="1" thickTop="1">
      <c r="A27" s="56" t="s">
        <v>14</v>
      </c>
      <c r="B27" s="34" t="s">
        <v>34</v>
      </c>
      <c r="C27" s="72">
        <v>328543</v>
      </c>
      <c r="D27" s="72"/>
      <c r="E27" s="72">
        <v>184582</v>
      </c>
      <c r="F27" s="83"/>
      <c r="G27" s="62">
        <f>SUM(C27:F27)</f>
        <v>513125</v>
      </c>
      <c r="H27" s="63"/>
    </row>
    <row r="28" spans="1:8" ht="21" customHeight="1" thickBot="1" thickTop="1">
      <c r="A28" s="56"/>
      <c r="B28" s="34" t="s">
        <v>33</v>
      </c>
      <c r="C28" s="72">
        <v>241472</v>
      </c>
      <c r="D28" s="72"/>
      <c r="E28" s="72">
        <v>131586</v>
      </c>
      <c r="F28" s="83"/>
      <c r="G28" s="62">
        <f>SUM(C28:F28)</f>
        <v>373058</v>
      </c>
      <c r="H28" s="63"/>
    </row>
    <row r="29" spans="1:8" ht="21" customHeight="1" thickBot="1" thickTop="1">
      <c r="A29" s="47"/>
      <c r="B29" s="34" t="s">
        <v>20</v>
      </c>
      <c r="C29" s="68">
        <f>IF(C27=0,0,IF(C28=0,0,C27/C28*100))</f>
        <v>136.05842499337396</v>
      </c>
      <c r="D29" s="68"/>
      <c r="E29" s="68">
        <f>IF(E27=0,0,IF(E28=0,0,E27/E28*100))</f>
        <v>140.2748012706519</v>
      </c>
      <c r="F29" s="69"/>
      <c r="G29" s="78">
        <f>IF(G27=0,0,IF(G28=0,0,G27/G28*100))</f>
        <v>137.54563633536875</v>
      </c>
      <c r="H29" s="79"/>
    </row>
    <row r="30" spans="1:8" ht="21" customHeight="1" thickBot="1" thickTop="1">
      <c r="A30" s="45" t="s">
        <v>15</v>
      </c>
      <c r="B30" s="34" t="s">
        <v>34</v>
      </c>
      <c r="C30" s="66">
        <v>232372</v>
      </c>
      <c r="D30" s="66"/>
      <c r="E30" s="66">
        <v>138404</v>
      </c>
      <c r="F30" s="67"/>
      <c r="G30" s="62">
        <f>SUM(C30:F30)</f>
        <v>370776</v>
      </c>
      <c r="H30" s="63"/>
    </row>
    <row r="31" spans="1:8" ht="21" customHeight="1" thickBot="1" thickTop="1">
      <c r="A31" s="56"/>
      <c r="B31" s="34" t="s">
        <v>33</v>
      </c>
      <c r="C31" s="66">
        <v>216510</v>
      </c>
      <c r="D31" s="66"/>
      <c r="E31" s="66">
        <v>113332</v>
      </c>
      <c r="F31" s="67"/>
      <c r="G31" s="62">
        <f>SUM(C31:F31)</f>
        <v>329842</v>
      </c>
      <c r="H31" s="63"/>
    </row>
    <row r="32" spans="1:8" ht="21" customHeight="1" thickBot="1" thickTop="1">
      <c r="A32" s="47"/>
      <c r="B32" s="34" t="s">
        <v>20</v>
      </c>
      <c r="C32" s="68">
        <f>IF(C30=0,0,IF(C31=0,0,C30/C31*100))</f>
        <v>107.32622049789849</v>
      </c>
      <c r="D32" s="68"/>
      <c r="E32" s="68">
        <f>IF(E30=0,0,IF(E31=0,0,E30/E31*100))</f>
        <v>122.1226132072142</v>
      </c>
      <c r="F32" s="69"/>
      <c r="G32" s="78">
        <f>IF(G30=0,0,IF(G31=0,0,G30/G31*100))</f>
        <v>112.41018427004445</v>
      </c>
      <c r="H32" s="79"/>
    </row>
    <row r="33" spans="1:8" ht="21" customHeight="1" thickBot="1" thickTop="1">
      <c r="A33" s="45" t="s">
        <v>16</v>
      </c>
      <c r="B33" s="34" t="s">
        <v>34</v>
      </c>
      <c r="C33" s="66">
        <v>288479</v>
      </c>
      <c r="D33" s="66"/>
      <c r="E33" s="66">
        <v>158207</v>
      </c>
      <c r="F33" s="67"/>
      <c r="G33" s="62">
        <f>SUM(C33:F33)</f>
        <v>446686</v>
      </c>
      <c r="H33" s="63"/>
    </row>
    <row r="34" spans="1:8" ht="21" customHeight="1" thickBot="1" thickTop="1">
      <c r="A34" s="56"/>
      <c r="B34" s="34" t="s">
        <v>33</v>
      </c>
      <c r="C34" s="66">
        <v>313790</v>
      </c>
      <c r="D34" s="66"/>
      <c r="E34" s="66">
        <v>148401</v>
      </c>
      <c r="F34" s="67"/>
      <c r="G34" s="62">
        <f>SUM(C34:F34)</f>
        <v>462191</v>
      </c>
      <c r="H34" s="63"/>
    </row>
    <row r="35" spans="1:8" ht="21" customHeight="1" thickBot="1" thickTop="1">
      <c r="A35" s="47"/>
      <c r="B35" s="34" t="s">
        <v>20</v>
      </c>
      <c r="C35" s="68">
        <f>IF(C33=0,0,IF(C34=0,0,C33/C34*100))</f>
        <v>91.9337773670289</v>
      </c>
      <c r="D35" s="68"/>
      <c r="E35" s="68">
        <f>IF(E33=0,0,IF(E34=0,0,E33/E34*100))</f>
        <v>106.60777218482356</v>
      </c>
      <c r="F35" s="69"/>
      <c r="G35" s="78">
        <f>IF(G33=0,0,IF(G34=0,0,G33/G34*100))</f>
        <v>96.6453262828571</v>
      </c>
      <c r="H35" s="79"/>
    </row>
    <row r="36" spans="1:8" ht="21" customHeight="1" thickBot="1" thickTop="1">
      <c r="A36" s="45" t="s">
        <v>17</v>
      </c>
      <c r="B36" s="34" t="s">
        <v>34</v>
      </c>
      <c r="C36" s="66">
        <v>225543</v>
      </c>
      <c r="D36" s="66"/>
      <c r="E36" s="66">
        <v>133790</v>
      </c>
      <c r="F36" s="67"/>
      <c r="G36" s="62">
        <f>SUM(C36:F36)</f>
        <v>359333</v>
      </c>
      <c r="H36" s="63"/>
    </row>
    <row r="37" spans="1:8" ht="21" customHeight="1" thickBot="1" thickTop="1">
      <c r="A37" s="56"/>
      <c r="B37" s="34" t="s">
        <v>33</v>
      </c>
      <c r="C37" s="66">
        <v>247927</v>
      </c>
      <c r="D37" s="66"/>
      <c r="E37" s="66">
        <v>133184</v>
      </c>
      <c r="F37" s="67"/>
      <c r="G37" s="62">
        <f>SUM(C37:F37)</f>
        <v>381111</v>
      </c>
      <c r="H37" s="63"/>
    </row>
    <row r="38" spans="1:8" ht="21" customHeight="1" thickBot="1" thickTop="1">
      <c r="A38" s="47"/>
      <c r="B38" s="34" t="s">
        <v>20</v>
      </c>
      <c r="C38" s="68">
        <f>IF(C36=0,0,IF(C37=0,0,C36/C37*100))</f>
        <v>90.97153597631561</v>
      </c>
      <c r="D38" s="68"/>
      <c r="E38" s="68">
        <f>IF(E36=0,0,IF(E37=0,0,E36/E37*100))</f>
        <v>100.45500961076405</v>
      </c>
      <c r="F38" s="69"/>
      <c r="G38" s="78">
        <f>IF(G36=0,0,IF(G37=0,0,G36/G37*100))</f>
        <v>94.28565431068638</v>
      </c>
      <c r="H38" s="79"/>
    </row>
    <row r="39" spans="1:8" ht="21" customHeight="1" thickBot="1" thickTop="1">
      <c r="A39" s="45" t="s">
        <v>18</v>
      </c>
      <c r="B39" s="34" t="s">
        <v>34</v>
      </c>
      <c r="C39" s="66">
        <v>243974</v>
      </c>
      <c r="D39" s="66"/>
      <c r="E39" s="66">
        <v>149967</v>
      </c>
      <c r="F39" s="67"/>
      <c r="G39" s="62">
        <f>SUM(C39:F39)</f>
        <v>393941</v>
      </c>
      <c r="H39" s="63"/>
    </row>
    <row r="40" spans="1:8" ht="21" customHeight="1" thickBot="1" thickTop="1">
      <c r="A40" s="56"/>
      <c r="B40" s="34" t="s">
        <v>33</v>
      </c>
      <c r="C40" s="66">
        <v>252236</v>
      </c>
      <c r="D40" s="66"/>
      <c r="E40" s="66">
        <v>143331</v>
      </c>
      <c r="F40" s="67"/>
      <c r="G40" s="62">
        <f>SUM(C40:F40)</f>
        <v>395567</v>
      </c>
      <c r="H40" s="63"/>
    </row>
    <row r="41" spans="1:8" ht="21" customHeight="1" thickBot="1" thickTop="1">
      <c r="A41" s="47"/>
      <c r="B41" s="34" t="s">
        <v>20</v>
      </c>
      <c r="C41" s="68">
        <f>IF(C39=0,0,IF(C40=0,0,C39/C40*100))</f>
        <v>96.7244961068206</v>
      </c>
      <c r="D41" s="68"/>
      <c r="E41" s="68">
        <f>IF(E39=0,0,IF(E40=0,0,E39/E40*100))</f>
        <v>104.6298428113946</v>
      </c>
      <c r="F41" s="69"/>
      <c r="G41" s="78">
        <f>IF(G39=0,0,IF(G40=0,0,G39/G40*100))</f>
        <v>99.58894447716821</v>
      </c>
      <c r="H41" s="79"/>
    </row>
    <row r="42" spans="1:8" ht="21" customHeight="1" thickBot="1" thickTop="1">
      <c r="A42" s="58" t="s">
        <v>19</v>
      </c>
      <c r="B42" s="34" t="s">
        <v>34</v>
      </c>
      <c r="C42" s="66">
        <v>214429</v>
      </c>
      <c r="D42" s="66"/>
      <c r="E42" s="66">
        <v>124074</v>
      </c>
      <c r="F42" s="67"/>
      <c r="G42" s="62">
        <f>SUM(C42:F42)</f>
        <v>338503</v>
      </c>
      <c r="H42" s="63"/>
    </row>
    <row r="43" spans="1:8" ht="21" customHeight="1" thickBot="1" thickTop="1">
      <c r="A43" s="58"/>
      <c r="B43" s="34" t="s">
        <v>33</v>
      </c>
      <c r="C43" s="66">
        <v>221960</v>
      </c>
      <c r="D43" s="66"/>
      <c r="E43" s="66">
        <v>127245</v>
      </c>
      <c r="F43" s="67"/>
      <c r="G43" s="62">
        <f>SUM(C43:F43)</f>
        <v>349205</v>
      </c>
      <c r="H43" s="63"/>
    </row>
    <row r="44" spans="1:8" ht="21" customHeight="1" thickBot="1" thickTop="1">
      <c r="A44" s="59"/>
      <c r="B44" s="35" t="s">
        <v>20</v>
      </c>
      <c r="C44" s="73">
        <f>IF(C42=0,0,IF(C43=0,0,C42/C43*100))</f>
        <v>96.60704631465129</v>
      </c>
      <c r="D44" s="73"/>
      <c r="E44" s="73">
        <f>IF(E42=0,0,IF(E43=0,0,E42/E43*100))</f>
        <v>97.50795709065189</v>
      </c>
      <c r="F44" s="84"/>
      <c r="G44" s="78">
        <f>IF(G42=0,0,IF(G43=0,0,G42/G43*100))</f>
        <v>96.93532452284475</v>
      </c>
      <c r="H44" s="79"/>
    </row>
    <row r="45" spans="1:8" ht="22.5" customHeight="1" thickBot="1" thickTop="1">
      <c r="A45" s="55" t="s">
        <v>22</v>
      </c>
      <c r="B45" s="17" t="s">
        <v>34</v>
      </c>
      <c r="C45" s="74">
        <f>SUM(C27,C30,C33,C36,C39,C42)</f>
        <v>1533340</v>
      </c>
      <c r="D45" s="75"/>
      <c r="E45" s="74">
        <f>SUM(E27,E30,E33,E36,E39,E42)</f>
        <v>889024</v>
      </c>
      <c r="F45" s="75"/>
      <c r="G45" s="62">
        <f>SUM(C45:F45)</f>
        <v>2422364</v>
      </c>
      <c r="H45" s="63"/>
    </row>
    <row r="46" spans="1:8" ht="22.5" customHeight="1" thickBot="1" thickTop="1">
      <c r="A46" s="55"/>
      <c r="B46" s="17" t="s">
        <v>33</v>
      </c>
      <c r="C46" s="74">
        <f>SUM(C28,C31,C34,C37,C40,C43)</f>
        <v>1493895</v>
      </c>
      <c r="D46" s="75"/>
      <c r="E46" s="74">
        <f>SUM(E28,E31,E34,E37,E40,E43)</f>
        <v>797079</v>
      </c>
      <c r="F46" s="75"/>
      <c r="G46" s="62">
        <f>SUM(C46:F46)</f>
        <v>2290974</v>
      </c>
      <c r="H46" s="63"/>
    </row>
    <row r="47" spans="1:8" ht="22.5" customHeight="1" thickBot="1" thickTop="1">
      <c r="A47" s="55"/>
      <c r="B47" s="17" t="s">
        <v>20</v>
      </c>
      <c r="C47" s="76">
        <f>IF(C45=0,0,IF(C46=0,0,C45/C46*100))</f>
        <v>102.64041314817976</v>
      </c>
      <c r="D47" s="77"/>
      <c r="E47" s="76">
        <f>IF(E45=0,0,IF(E46=0,0,E45/E46*100))</f>
        <v>111.53524305620898</v>
      </c>
      <c r="F47" s="77"/>
      <c r="G47" s="78">
        <f>IF(G45=0,0,IF(G46=0,0,G45/G46*100))</f>
        <v>105.73511528284476</v>
      </c>
      <c r="H47" s="79"/>
    </row>
    <row r="48" spans="1:8" ht="22.5" customHeight="1" thickBot="1" thickTop="1">
      <c r="A48" s="52" t="s">
        <v>7</v>
      </c>
      <c r="B48" s="38" t="s">
        <v>34</v>
      </c>
      <c r="C48" s="62">
        <f>SUM(C24,C45)</f>
        <v>3390274</v>
      </c>
      <c r="D48" s="63"/>
      <c r="E48" s="62">
        <f>SUM(E24,E45)</f>
        <v>1979446</v>
      </c>
      <c r="F48" s="63"/>
      <c r="G48" s="62">
        <f>SUM(C48:F48)</f>
        <v>5369720</v>
      </c>
      <c r="H48" s="63"/>
    </row>
    <row r="49" spans="1:8" ht="22.5" customHeight="1" thickBot="1" thickTop="1">
      <c r="A49" s="53"/>
      <c r="B49" s="38" t="s">
        <v>33</v>
      </c>
      <c r="C49" s="62">
        <f>SUM(C25,C46)</f>
        <v>2689074</v>
      </c>
      <c r="D49" s="63"/>
      <c r="E49" s="62">
        <f>SUM(E25,E46)</f>
        <v>1521145</v>
      </c>
      <c r="F49" s="63"/>
      <c r="G49" s="62">
        <f>SUM(C49:F49)</f>
        <v>4210219</v>
      </c>
      <c r="H49" s="63"/>
    </row>
    <row r="50" spans="1:8" ht="22.5" customHeight="1" thickBot="1" thickTop="1">
      <c r="A50" s="54"/>
      <c r="B50" s="38" t="s">
        <v>20</v>
      </c>
      <c r="C50" s="78">
        <f>IF(C48=0,0,IF(C49=0,0,C48/C49*100))</f>
        <v>126.0758908085088</v>
      </c>
      <c r="D50" s="79"/>
      <c r="E50" s="78">
        <f>IF(E48=0,0,IF(E49=0,0,E48/E49*100))</f>
        <v>130.12868595696006</v>
      </c>
      <c r="F50" s="79"/>
      <c r="G50" s="78">
        <f>IF(G48=0,0,IF(G49=0,0,G48/G49*100))</f>
        <v>127.54015883734313</v>
      </c>
      <c r="H50" s="79"/>
    </row>
    <row r="51" ht="15.75" customHeight="1" thickTop="1"/>
  </sheetData>
  <sheetProtection/>
  <mergeCells count="155">
    <mergeCell ref="G50:H50"/>
    <mergeCell ref="G45:H45"/>
    <mergeCell ref="G46:H46"/>
    <mergeCell ref="G47:H47"/>
    <mergeCell ref="G48:H48"/>
    <mergeCell ref="G37:H37"/>
    <mergeCell ref="G38:H38"/>
    <mergeCell ref="G43:H43"/>
    <mergeCell ref="G44:H44"/>
    <mergeCell ref="G49:H49"/>
    <mergeCell ref="G34:H34"/>
    <mergeCell ref="G35:H35"/>
    <mergeCell ref="G39:H39"/>
    <mergeCell ref="G40:H40"/>
    <mergeCell ref="G41:H41"/>
    <mergeCell ref="G42:H42"/>
    <mergeCell ref="G36:H36"/>
    <mergeCell ref="G28:H28"/>
    <mergeCell ref="G29:H29"/>
    <mergeCell ref="G30:H30"/>
    <mergeCell ref="G31:H31"/>
    <mergeCell ref="G26:H26"/>
    <mergeCell ref="G27:H27"/>
    <mergeCell ref="E50:F50"/>
    <mergeCell ref="G15:H15"/>
    <mergeCell ref="G16:H16"/>
    <mergeCell ref="G17:H17"/>
    <mergeCell ref="G18:H18"/>
    <mergeCell ref="G19:H19"/>
    <mergeCell ref="G32:H32"/>
    <mergeCell ref="G33:H33"/>
    <mergeCell ref="G22:H22"/>
    <mergeCell ref="G23:H23"/>
    <mergeCell ref="E46:F46"/>
    <mergeCell ref="E47:F47"/>
    <mergeCell ref="E38:F38"/>
    <mergeCell ref="E39:F39"/>
    <mergeCell ref="E40:F40"/>
    <mergeCell ref="E41:F41"/>
    <mergeCell ref="G24:H24"/>
    <mergeCell ref="G25:H25"/>
    <mergeCell ref="E48:F48"/>
    <mergeCell ref="E49:F49"/>
    <mergeCell ref="E42:F42"/>
    <mergeCell ref="E43:F43"/>
    <mergeCell ref="E44:F44"/>
    <mergeCell ref="E45:F45"/>
    <mergeCell ref="E34:F34"/>
    <mergeCell ref="E35:F35"/>
    <mergeCell ref="E36:F36"/>
    <mergeCell ref="E37:F37"/>
    <mergeCell ref="E30:F30"/>
    <mergeCell ref="E31:F31"/>
    <mergeCell ref="E32:F32"/>
    <mergeCell ref="E33:F33"/>
    <mergeCell ref="E26:F26"/>
    <mergeCell ref="E27:F27"/>
    <mergeCell ref="E28:F28"/>
    <mergeCell ref="E29:F29"/>
    <mergeCell ref="E22:F22"/>
    <mergeCell ref="E23:F23"/>
    <mergeCell ref="E24:F24"/>
    <mergeCell ref="E25:F25"/>
    <mergeCell ref="E18:F18"/>
    <mergeCell ref="E19:F19"/>
    <mergeCell ref="E20:F20"/>
    <mergeCell ref="E21:F21"/>
    <mergeCell ref="G14:H14"/>
    <mergeCell ref="E15:F15"/>
    <mergeCell ref="E16:F16"/>
    <mergeCell ref="E17:F17"/>
    <mergeCell ref="G20:H20"/>
    <mergeCell ref="G21:H21"/>
    <mergeCell ref="G9:H9"/>
    <mergeCell ref="G10:H10"/>
    <mergeCell ref="G11:H11"/>
    <mergeCell ref="G13:H13"/>
    <mergeCell ref="G4:H5"/>
    <mergeCell ref="G6:H6"/>
    <mergeCell ref="G7:H7"/>
    <mergeCell ref="G8:H8"/>
    <mergeCell ref="E11:F11"/>
    <mergeCell ref="E12:F12"/>
    <mergeCell ref="E13:F13"/>
    <mergeCell ref="E14:F14"/>
    <mergeCell ref="C47:D47"/>
    <mergeCell ref="C48:D48"/>
    <mergeCell ref="C39:D39"/>
    <mergeCell ref="C40:D40"/>
    <mergeCell ref="C41:D41"/>
    <mergeCell ref="C42:D42"/>
    <mergeCell ref="C49:D49"/>
    <mergeCell ref="C50:D50"/>
    <mergeCell ref="C43:D43"/>
    <mergeCell ref="C44:D44"/>
    <mergeCell ref="C45:D45"/>
    <mergeCell ref="C46:D46"/>
    <mergeCell ref="C37:D37"/>
    <mergeCell ref="C38:D38"/>
    <mergeCell ref="C31:D31"/>
    <mergeCell ref="C32:D32"/>
    <mergeCell ref="C33:D33"/>
    <mergeCell ref="C34:D34"/>
    <mergeCell ref="C23:D23"/>
    <mergeCell ref="C24:D24"/>
    <mergeCell ref="C25:D25"/>
    <mergeCell ref="C26:D26"/>
    <mergeCell ref="C35:D35"/>
    <mergeCell ref="C36:D36"/>
    <mergeCell ref="C19:D19"/>
    <mergeCell ref="C20:D20"/>
    <mergeCell ref="C21:D21"/>
    <mergeCell ref="C22:D22"/>
    <mergeCell ref="A45:A47"/>
    <mergeCell ref="A48:A50"/>
    <mergeCell ref="C27:D27"/>
    <mergeCell ref="C28:D28"/>
    <mergeCell ref="C29:D29"/>
    <mergeCell ref="C30:D30"/>
    <mergeCell ref="C4:D5"/>
    <mergeCell ref="C6:D6"/>
    <mergeCell ref="C7:D7"/>
    <mergeCell ref="C8:D8"/>
    <mergeCell ref="C9:D9"/>
    <mergeCell ref="C10:D10"/>
    <mergeCell ref="C11:D11"/>
    <mergeCell ref="C12:D12"/>
    <mergeCell ref="A33:A35"/>
    <mergeCell ref="A36:A38"/>
    <mergeCell ref="A39:A41"/>
    <mergeCell ref="A42:A44"/>
    <mergeCell ref="A21:A23"/>
    <mergeCell ref="A24:A26"/>
    <mergeCell ref="A27:A29"/>
    <mergeCell ref="A30:A32"/>
    <mergeCell ref="A2:H2"/>
    <mergeCell ref="A12:A14"/>
    <mergeCell ref="A15:A17"/>
    <mergeCell ref="A18:A20"/>
    <mergeCell ref="C13:D13"/>
    <mergeCell ref="C14:D14"/>
    <mergeCell ref="C15:D15"/>
    <mergeCell ref="C16:D16"/>
    <mergeCell ref="C17:D17"/>
    <mergeCell ref="C18:D18"/>
    <mergeCell ref="A4:B5"/>
    <mergeCell ref="G12:H12"/>
    <mergeCell ref="A6:A8"/>
    <mergeCell ref="A9:A11"/>
    <mergeCell ref="E4:F5"/>
    <mergeCell ref="E6:F6"/>
    <mergeCell ref="E7:F7"/>
    <mergeCell ref="E8:F8"/>
    <mergeCell ref="E9:F9"/>
    <mergeCell ref="E10:F10"/>
  </mergeCells>
  <printOptions/>
  <pageMargins left="2.1653543307086616" right="0.1968503937007874" top="0.5905511811023623" bottom="0.3937007874015748" header="0.5118110236220472" footer="0.511811023622047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stn110</cp:lastModifiedBy>
  <cp:lastPrinted>2012-10-09T08:17:04Z</cp:lastPrinted>
  <dcterms:created xsi:type="dcterms:W3CDTF">2004-02-06T02:45:30Z</dcterms:created>
  <dcterms:modified xsi:type="dcterms:W3CDTF">2013-01-24T23:52:40Z</dcterms:modified>
  <cp:category/>
  <cp:version/>
  <cp:contentType/>
  <cp:contentStatus/>
</cp:coreProperties>
</file>