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J241-sv01\d\青森新ＨＰ\ＨＰ\hoyuu_sha_j\excel\"/>
    </mc:Choice>
  </mc:AlternateContent>
  <xr:revisionPtr revIDLastSave="0" documentId="13_ncr:1_{CE5F9EAB-602A-48AA-A348-A7899595734C}" xr6:coauthVersionLast="47" xr6:coauthVersionMax="47" xr10:uidLastSave="{00000000-0000-0000-0000-000000000000}"/>
  <bookViews>
    <workbookView xWindow="-120" yWindow="-120" windowWidth="29040" windowHeight="15840" xr2:uid="{0081FDA9-FA99-4AA0-AEDD-F72494C33F45}"/>
  </bookViews>
  <sheets>
    <sheet name="県内10市" sheetId="1" r:id="rId1"/>
    <sheet name="県内  郡別" sheetId="2" r:id="rId2"/>
    <sheet name="青森管轄" sheetId="3" r:id="rId3"/>
    <sheet name="八戸管轄" sheetId="4" r:id="rId4"/>
    <sheet name="東津軽郡" sheetId="5" r:id="rId5"/>
    <sheet name="西津軽郡" sheetId="6" r:id="rId6"/>
    <sheet name="中津軽郡" sheetId="7" r:id="rId7"/>
    <sheet name="南津軽郡" sheetId="8" r:id="rId8"/>
    <sheet name="北津軽郡" sheetId="9" r:id="rId9"/>
    <sheet name="下北郡" sheetId="10" r:id="rId10"/>
    <sheet name="上北郡" sheetId="11" r:id="rId11"/>
    <sheet name="三戸郡" sheetId="12" r:id="rId12"/>
  </sheets>
  <definedNames>
    <definedName name="_xlnm.Print_Area" localSheetId="9">下北郡!$A$1:$O$57</definedName>
    <definedName name="_xlnm.Print_Area" localSheetId="1">'県内  郡別'!$A$1:$O$57</definedName>
    <definedName name="_xlnm.Print_Area" localSheetId="0">県内10市!$A$1:$O$57</definedName>
    <definedName name="_xlnm.Print_Area" localSheetId="11">三戸郡!$A$1:$O$57</definedName>
    <definedName name="_xlnm.Print_Area" localSheetId="10">上北郡!$A$1:$O$57</definedName>
    <definedName name="_xlnm.Print_Area" localSheetId="5">西津軽郡!$A$1:$O$57</definedName>
    <definedName name="_xlnm.Print_Area" localSheetId="2">青森管轄!$A$1:$O$57</definedName>
    <definedName name="_xlnm.Print_Area" localSheetId="6">中津軽郡!$A$1:$O$57</definedName>
    <definedName name="_xlnm.Print_Area" localSheetId="4">東津軽郡!$A$1:$O$57</definedName>
    <definedName name="_xlnm.Print_Area" localSheetId="7">南津軽郡!$A$1:$O$57</definedName>
    <definedName name="_xlnm.Print_Area" localSheetId="3">八戸管轄!$A$1:$O$57</definedName>
    <definedName name="_xlnm.Print_Area" localSheetId="8">北津軽郡!$A$1:$O$57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5" i="12" l="1"/>
  <c r="D55" i="12"/>
  <c r="O53" i="12"/>
  <c r="E53" i="4" s="1"/>
  <c r="I52" i="12"/>
  <c r="I55" i="12" s="1"/>
  <c r="H52" i="12"/>
  <c r="H55" i="12" s="1"/>
  <c r="G52" i="12"/>
  <c r="G55" i="12" s="1"/>
  <c r="F52" i="12"/>
  <c r="F55" i="12" s="1"/>
  <c r="E52" i="12"/>
  <c r="D52" i="12"/>
  <c r="O51" i="12"/>
  <c r="O50" i="12"/>
  <c r="E50" i="4" s="1"/>
  <c r="O48" i="12"/>
  <c r="E48" i="4" s="1"/>
  <c r="I46" i="12"/>
  <c r="H46" i="12"/>
  <c r="G46" i="12"/>
  <c r="F46" i="12"/>
  <c r="E46" i="12"/>
  <c r="D46" i="12"/>
  <c r="O45" i="12"/>
  <c r="E45" i="4" s="1"/>
  <c r="O44" i="12"/>
  <c r="E44" i="4" s="1"/>
  <c r="I43" i="12"/>
  <c r="H43" i="12"/>
  <c r="G43" i="12"/>
  <c r="F43" i="12"/>
  <c r="E43" i="12"/>
  <c r="D43" i="12"/>
  <c r="O42" i="12"/>
  <c r="E42" i="4" s="1"/>
  <c r="O41" i="12"/>
  <c r="H40" i="12"/>
  <c r="G40" i="12"/>
  <c r="E40" i="12"/>
  <c r="I39" i="12"/>
  <c r="H39" i="12"/>
  <c r="G39" i="12"/>
  <c r="F39" i="12"/>
  <c r="E39" i="12"/>
  <c r="D39" i="12"/>
  <c r="O39" i="12" s="1"/>
  <c r="I38" i="12"/>
  <c r="H38" i="12"/>
  <c r="G38" i="12"/>
  <c r="F38" i="12"/>
  <c r="E38" i="12"/>
  <c r="O38" i="12" s="1"/>
  <c r="E38" i="4" s="1"/>
  <c r="D38" i="12"/>
  <c r="I37" i="12"/>
  <c r="H37" i="12"/>
  <c r="G37" i="12"/>
  <c r="F37" i="12"/>
  <c r="E37" i="12"/>
  <c r="D37" i="12"/>
  <c r="O36" i="12"/>
  <c r="E36" i="4" s="1"/>
  <c r="O35" i="12"/>
  <c r="E35" i="4" s="1"/>
  <c r="I34" i="12"/>
  <c r="I40" i="12" s="1"/>
  <c r="H34" i="12"/>
  <c r="G34" i="12"/>
  <c r="F34" i="12"/>
  <c r="E34" i="12"/>
  <c r="D34" i="12"/>
  <c r="D40" i="12" s="1"/>
  <c r="O33" i="12"/>
  <c r="E33" i="4" s="1"/>
  <c r="O32" i="12"/>
  <c r="H31" i="12"/>
  <c r="E31" i="12"/>
  <c r="I30" i="12"/>
  <c r="I31" i="12" s="1"/>
  <c r="H30" i="12"/>
  <c r="G30" i="12"/>
  <c r="F30" i="12"/>
  <c r="E30" i="12"/>
  <c r="D30" i="12"/>
  <c r="O30" i="12" s="1"/>
  <c r="E30" i="4" s="1"/>
  <c r="I29" i="12"/>
  <c r="H29" i="12"/>
  <c r="G29" i="12"/>
  <c r="G31" i="12" s="1"/>
  <c r="F29" i="12"/>
  <c r="F31" i="12" s="1"/>
  <c r="E29" i="12"/>
  <c r="D29" i="12"/>
  <c r="D31" i="12" s="1"/>
  <c r="I28" i="12"/>
  <c r="H28" i="12"/>
  <c r="G28" i="12"/>
  <c r="F28" i="12"/>
  <c r="E28" i="12"/>
  <c r="D28" i="12"/>
  <c r="O27" i="12"/>
  <c r="E27" i="4" s="1"/>
  <c r="O26" i="12"/>
  <c r="E26" i="4" s="1"/>
  <c r="O25" i="12"/>
  <c r="E25" i="4" s="1"/>
  <c r="I25" i="12"/>
  <c r="H25" i="12"/>
  <c r="G25" i="12"/>
  <c r="F25" i="12"/>
  <c r="E25" i="12"/>
  <c r="D25" i="12"/>
  <c r="O24" i="12"/>
  <c r="E24" i="4" s="1"/>
  <c r="O23" i="12"/>
  <c r="E23" i="4" s="1"/>
  <c r="F22" i="12"/>
  <c r="E22" i="12"/>
  <c r="E47" i="12" s="1"/>
  <c r="E49" i="12" s="1"/>
  <c r="E56" i="12" s="1"/>
  <c r="I21" i="12"/>
  <c r="I22" i="12" s="1"/>
  <c r="I47" i="12" s="1"/>
  <c r="I49" i="12" s="1"/>
  <c r="I56" i="12" s="1"/>
  <c r="H21" i="12"/>
  <c r="H22" i="12" s="1"/>
  <c r="H47" i="12" s="1"/>
  <c r="H49" i="12" s="1"/>
  <c r="G21" i="12"/>
  <c r="F21" i="12"/>
  <c r="E21" i="12"/>
  <c r="D21" i="12"/>
  <c r="O21" i="12" s="1"/>
  <c r="E21" i="4" s="1"/>
  <c r="I20" i="12"/>
  <c r="H20" i="12"/>
  <c r="G20" i="12"/>
  <c r="G22" i="12" s="1"/>
  <c r="F20" i="12"/>
  <c r="E20" i="12"/>
  <c r="D20" i="12"/>
  <c r="D22" i="12" s="1"/>
  <c r="O19" i="12"/>
  <c r="E19" i="4" s="1"/>
  <c r="I19" i="12"/>
  <c r="H19" i="12"/>
  <c r="G19" i="12"/>
  <c r="F19" i="12"/>
  <c r="E19" i="12"/>
  <c r="D19" i="12"/>
  <c r="O18" i="12"/>
  <c r="E18" i="4" s="1"/>
  <c r="O17" i="12"/>
  <c r="E17" i="4" s="1"/>
  <c r="F17" i="4" s="1"/>
  <c r="H17" i="4" s="1"/>
  <c r="I16" i="12"/>
  <c r="H16" i="12"/>
  <c r="G16" i="12"/>
  <c r="F16" i="12"/>
  <c r="E16" i="12"/>
  <c r="D16" i="12"/>
  <c r="O15" i="12"/>
  <c r="E15" i="4" s="1"/>
  <c r="O14" i="12"/>
  <c r="E14" i="4" s="1"/>
  <c r="I13" i="12"/>
  <c r="H13" i="12"/>
  <c r="G13" i="12"/>
  <c r="F13" i="12"/>
  <c r="E13" i="12"/>
  <c r="D13" i="12"/>
  <c r="O13" i="12" s="1"/>
  <c r="E13" i="4" s="1"/>
  <c r="O12" i="12"/>
  <c r="E12" i="4" s="1"/>
  <c r="O11" i="12"/>
  <c r="E11" i="4" s="1"/>
  <c r="I56" i="11"/>
  <c r="J55" i="11"/>
  <c r="H55" i="11"/>
  <c r="F55" i="11"/>
  <c r="E55" i="11"/>
  <c r="D55" i="11"/>
  <c r="O53" i="11"/>
  <c r="J52" i="11"/>
  <c r="I52" i="11"/>
  <c r="I55" i="11" s="1"/>
  <c r="H52" i="11"/>
  <c r="G52" i="11"/>
  <c r="G55" i="11" s="1"/>
  <c r="O55" i="11" s="1"/>
  <c r="F52" i="11"/>
  <c r="O52" i="11" s="1"/>
  <c r="E52" i="11"/>
  <c r="I52" i="3" s="1"/>
  <c r="D52" i="11"/>
  <c r="O51" i="11"/>
  <c r="O50" i="11"/>
  <c r="O48" i="11"/>
  <c r="J46" i="11"/>
  <c r="I46" i="11"/>
  <c r="H46" i="11"/>
  <c r="G46" i="11"/>
  <c r="F46" i="11"/>
  <c r="E46" i="11"/>
  <c r="D46" i="11"/>
  <c r="I46" i="3" s="1"/>
  <c r="O45" i="11"/>
  <c r="O44" i="11"/>
  <c r="J43" i="11"/>
  <c r="I43" i="11"/>
  <c r="H43" i="11"/>
  <c r="G43" i="11"/>
  <c r="F43" i="11"/>
  <c r="E43" i="11"/>
  <c r="D43" i="11"/>
  <c r="O42" i="11"/>
  <c r="O41" i="11"/>
  <c r="J40" i="11"/>
  <c r="F40" i="11"/>
  <c r="J39" i="11"/>
  <c r="I39" i="11"/>
  <c r="H39" i="11"/>
  <c r="H40" i="11" s="1"/>
  <c r="G39" i="11"/>
  <c r="G40" i="11" s="1"/>
  <c r="F39" i="11"/>
  <c r="E39" i="11"/>
  <c r="D39" i="11"/>
  <c r="J38" i="11"/>
  <c r="I38" i="11"/>
  <c r="I40" i="11" s="1"/>
  <c r="H38" i="11"/>
  <c r="G38" i="11"/>
  <c r="F38" i="11"/>
  <c r="E38" i="11"/>
  <c r="E40" i="11" s="1"/>
  <c r="D38" i="11"/>
  <c r="J37" i="11"/>
  <c r="I37" i="11"/>
  <c r="H37" i="11"/>
  <c r="G37" i="11"/>
  <c r="F37" i="11"/>
  <c r="E37" i="11"/>
  <c r="D37" i="11"/>
  <c r="O36" i="11"/>
  <c r="O35" i="11"/>
  <c r="J34" i="11"/>
  <c r="I34" i="11"/>
  <c r="H34" i="11"/>
  <c r="G34" i="11"/>
  <c r="F34" i="11"/>
  <c r="E34" i="11"/>
  <c r="O34" i="11" s="1"/>
  <c r="D34" i="11"/>
  <c r="O33" i="11"/>
  <c r="O32" i="11"/>
  <c r="H31" i="11"/>
  <c r="G31" i="11"/>
  <c r="O30" i="11"/>
  <c r="J30" i="11"/>
  <c r="I30" i="11"/>
  <c r="I31" i="11" s="1"/>
  <c r="H30" i="11"/>
  <c r="G30" i="11"/>
  <c r="F30" i="11"/>
  <c r="E30" i="11"/>
  <c r="D30" i="11"/>
  <c r="J29" i="11"/>
  <c r="J31" i="11" s="1"/>
  <c r="I29" i="11"/>
  <c r="H29" i="11"/>
  <c r="G29" i="11"/>
  <c r="F29" i="11"/>
  <c r="F31" i="11" s="1"/>
  <c r="E29" i="11"/>
  <c r="E31" i="11" s="1"/>
  <c r="D29" i="11"/>
  <c r="D31" i="11" s="1"/>
  <c r="J28" i="11"/>
  <c r="I28" i="11"/>
  <c r="H28" i="11"/>
  <c r="G28" i="11"/>
  <c r="F28" i="11"/>
  <c r="E28" i="11"/>
  <c r="D28" i="11"/>
  <c r="O27" i="11"/>
  <c r="O26" i="11"/>
  <c r="J25" i="11"/>
  <c r="I25" i="11"/>
  <c r="H25" i="11"/>
  <c r="O25" i="11" s="1"/>
  <c r="D25" i="4" s="1"/>
  <c r="G25" i="11"/>
  <c r="F25" i="11"/>
  <c r="E25" i="11"/>
  <c r="D25" i="11"/>
  <c r="O24" i="11"/>
  <c r="O23" i="11"/>
  <c r="J22" i="11"/>
  <c r="J47" i="11" s="1"/>
  <c r="J49" i="11" s="1"/>
  <c r="I22" i="11"/>
  <c r="I47" i="11" s="1"/>
  <c r="I49" i="11" s="1"/>
  <c r="E22" i="11"/>
  <c r="E47" i="11" s="1"/>
  <c r="E49" i="11" s="1"/>
  <c r="J21" i="11"/>
  <c r="I21" i="11"/>
  <c r="H21" i="11"/>
  <c r="G21" i="11"/>
  <c r="F21" i="11"/>
  <c r="E21" i="11"/>
  <c r="D21" i="11"/>
  <c r="J20" i="11"/>
  <c r="I20" i="11"/>
  <c r="H20" i="11"/>
  <c r="H22" i="11" s="1"/>
  <c r="H47" i="11" s="1"/>
  <c r="H49" i="11" s="1"/>
  <c r="H56" i="11" s="1"/>
  <c r="G20" i="11"/>
  <c r="F20" i="11"/>
  <c r="F22" i="11" s="1"/>
  <c r="F47" i="11" s="1"/>
  <c r="F49" i="11" s="1"/>
  <c r="E20" i="11"/>
  <c r="D20" i="11"/>
  <c r="J19" i="11"/>
  <c r="I19" i="11"/>
  <c r="H19" i="11"/>
  <c r="G19" i="11"/>
  <c r="F19" i="11"/>
  <c r="E19" i="11"/>
  <c r="D19" i="11"/>
  <c r="I19" i="3" s="1"/>
  <c r="O18" i="11"/>
  <c r="O17" i="11"/>
  <c r="J16" i="11"/>
  <c r="I16" i="11"/>
  <c r="H16" i="11"/>
  <c r="G16" i="11"/>
  <c r="F16" i="11"/>
  <c r="E16" i="11"/>
  <c r="D16" i="11"/>
  <c r="O15" i="11"/>
  <c r="O14" i="11"/>
  <c r="O13" i="11"/>
  <c r="D13" i="4" s="1"/>
  <c r="F13" i="4" s="1"/>
  <c r="H13" i="4" s="1"/>
  <c r="J13" i="11"/>
  <c r="I13" i="11"/>
  <c r="H13" i="11"/>
  <c r="G13" i="11"/>
  <c r="F13" i="11"/>
  <c r="E13" i="11"/>
  <c r="D13" i="11"/>
  <c r="O12" i="11"/>
  <c r="O11" i="11"/>
  <c r="E55" i="10"/>
  <c r="O53" i="10"/>
  <c r="G52" i="10"/>
  <c r="G55" i="10" s="1"/>
  <c r="F52" i="10"/>
  <c r="F55" i="10" s="1"/>
  <c r="E52" i="10"/>
  <c r="D52" i="10"/>
  <c r="O51" i="10"/>
  <c r="O50" i="10"/>
  <c r="O48" i="10"/>
  <c r="O46" i="10"/>
  <c r="J46" i="3" s="1"/>
  <c r="G46" i="10"/>
  <c r="F46" i="10"/>
  <c r="E46" i="10"/>
  <c r="D46" i="10"/>
  <c r="O45" i="10"/>
  <c r="O44" i="10"/>
  <c r="G43" i="10"/>
  <c r="F43" i="10"/>
  <c r="E43" i="10"/>
  <c r="O43" i="10" s="1"/>
  <c r="D43" i="10"/>
  <c r="O42" i="10"/>
  <c r="O41" i="10"/>
  <c r="G40" i="10"/>
  <c r="D40" i="10"/>
  <c r="G39" i="10"/>
  <c r="F39" i="10"/>
  <c r="E39" i="10"/>
  <c r="O39" i="10" s="1"/>
  <c r="D39" i="10"/>
  <c r="G38" i="10"/>
  <c r="F38" i="10"/>
  <c r="E38" i="10"/>
  <c r="D38" i="10"/>
  <c r="O38" i="10" s="1"/>
  <c r="J38" i="3" s="1"/>
  <c r="G37" i="10"/>
  <c r="F37" i="10"/>
  <c r="E37" i="10"/>
  <c r="D37" i="10"/>
  <c r="O36" i="10"/>
  <c r="O35" i="10"/>
  <c r="G34" i="10"/>
  <c r="F34" i="10"/>
  <c r="E34" i="10"/>
  <c r="D34" i="10"/>
  <c r="O33" i="10"/>
  <c r="O32" i="10"/>
  <c r="G31" i="10"/>
  <c r="E31" i="10"/>
  <c r="G30" i="10"/>
  <c r="F30" i="10"/>
  <c r="E30" i="10"/>
  <c r="O30" i="10" s="1"/>
  <c r="J30" i="3" s="1"/>
  <c r="D30" i="10"/>
  <c r="G29" i="10"/>
  <c r="F29" i="10"/>
  <c r="E29" i="10"/>
  <c r="D29" i="10"/>
  <c r="O29" i="10" s="1"/>
  <c r="J29" i="2" s="1"/>
  <c r="G28" i="10"/>
  <c r="F28" i="10"/>
  <c r="E28" i="10"/>
  <c r="D28" i="10"/>
  <c r="O28" i="10" s="1"/>
  <c r="J28" i="3" s="1"/>
  <c r="O27" i="10"/>
  <c r="O26" i="10"/>
  <c r="J26" i="3" s="1"/>
  <c r="G25" i="10"/>
  <c r="F25" i="10"/>
  <c r="F31" i="10" s="1"/>
  <c r="E25" i="10"/>
  <c r="D25" i="10"/>
  <c r="O24" i="10"/>
  <c r="J24" i="3" s="1"/>
  <c r="O23" i="10"/>
  <c r="G22" i="10"/>
  <c r="G47" i="10" s="1"/>
  <c r="G49" i="10" s="1"/>
  <c r="E22" i="10"/>
  <c r="G21" i="10"/>
  <c r="F21" i="10"/>
  <c r="E21" i="10"/>
  <c r="D21" i="10"/>
  <c r="G20" i="10"/>
  <c r="F20" i="10"/>
  <c r="E20" i="10"/>
  <c r="D20" i="10"/>
  <c r="O20" i="10" s="1"/>
  <c r="G19" i="10"/>
  <c r="E19" i="10"/>
  <c r="D19" i="10"/>
  <c r="O19" i="10" s="1"/>
  <c r="J19" i="3" s="1"/>
  <c r="O18" i="10"/>
  <c r="O17" i="10"/>
  <c r="G16" i="10"/>
  <c r="F16" i="10"/>
  <c r="E16" i="10"/>
  <c r="O16" i="10" s="1"/>
  <c r="J16" i="3" s="1"/>
  <c r="D16" i="10"/>
  <c r="O15" i="10"/>
  <c r="O14" i="10"/>
  <c r="G13" i="10"/>
  <c r="F13" i="10"/>
  <c r="E13" i="10"/>
  <c r="D13" i="10"/>
  <c r="D22" i="10" s="1"/>
  <c r="O12" i="10"/>
  <c r="O11" i="10"/>
  <c r="O55" i="9"/>
  <c r="F55" i="9"/>
  <c r="D55" i="9"/>
  <c r="O53" i="9"/>
  <c r="O52" i="9"/>
  <c r="H52" i="2" s="1"/>
  <c r="F52" i="9"/>
  <c r="E52" i="9"/>
  <c r="E55" i="9" s="1"/>
  <c r="D52" i="9"/>
  <c r="O51" i="9"/>
  <c r="O50" i="9"/>
  <c r="O48" i="9"/>
  <c r="F46" i="9"/>
  <c r="E46" i="9"/>
  <c r="D46" i="9"/>
  <c r="O45" i="9"/>
  <c r="H45" i="3" s="1"/>
  <c r="O44" i="9"/>
  <c r="F43" i="9"/>
  <c r="E43" i="9"/>
  <c r="D43" i="9"/>
  <c r="O42" i="9"/>
  <c r="O41" i="9"/>
  <c r="F40" i="9"/>
  <c r="F39" i="9"/>
  <c r="E39" i="9"/>
  <c r="D39" i="9"/>
  <c r="O39" i="9" s="1"/>
  <c r="F38" i="9"/>
  <c r="E38" i="9"/>
  <c r="E40" i="9" s="1"/>
  <c r="D38" i="9"/>
  <c r="O38" i="9" s="1"/>
  <c r="F37" i="9"/>
  <c r="E37" i="9"/>
  <c r="D37" i="9"/>
  <c r="O36" i="9"/>
  <c r="O35" i="9"/>
  <c r="F34" i="9"/>
  <c r="E34" i="9"/>
  <c r="D34" i="9"/>
  <c r="O33" i="9"/>
  <c r="O32" i="9"/>
  <c r="E31" i="9"/>
  <c r="O30" i="9"/>
  <c r="H30" i="2" s="1"/>
  <c r="F30" i="9"/>
  <c r="E30" i="9"/>
  <c r="D30" i="9"/>
  <c r="D31" i="9" s="1"/>
  <c r="O31" i="9" s="1"/>
  <c r="F29" i="9"/>
  <c r="F31" i="9" s="1"/>
  <c r="E29" i="9"/>
  <c r="D29" i="9"/>
  <c r="F28" i="9"/>
  <c r="E28" i="9"/>
  <c r="D28" i="9"/>
  <c r="O27" i="9"/>
  <c r="O26" i="9"/>
  <c r="F25" i="9"/>
  <c r="E25" i="9"/>
  <c r="D25" i="9"/>
  <c r="O24" i="9"/>
  <c r="O23" i="9"/>
  <c r="H23" i="3" s="1"/>
  <c r="F21" i="9"/>
  <c r="F22" i="9" s="1"/>
  <c r="E21" i="9"/>
  <c r="D21" i="9"/>
  <c r="F20" i="9"/>
  <c r="E20" i="9"/>
  <c r="E22" i="9" s="1"/>
  <c r="E47" i="9" s="1"/>
  <c r="E49" i="9" s="1"/>
  <c r="E56" i="9" s="1"/>
  <c r="D20" i="9"/>
  <c r="O20" i="9" s="1"/>
  <c r="H20" i="3" s="1"/>
  <c r="F19" i="9"/>
  <c r="E19" i="9"/>
  <c r="D19" i="9"/>
  <c r="O18" i="9"/>
  <c r="O17" i="9"/>
  <c r="F16" i="9"/>
  <c r="E16" i="9"/>
  <c r="D16" i="9"/>
  <c r="O16" i="9" s="1"/>
  <c r="H16" i="3" s="1"/>
  <c r="O15" i="9"/>
  <c r="O14" i="9"/>
  <c r="F13" i="9"/>
  <c r="E13" i="9"/>
  <c r="D13" i="9"/>
  <c r="O13" i="9" s="1"/>
  <c r="O12" i="9"/>
  <c r="O11" i="9"/>
  <c r="F55" i="8"/>
  <c r="D55" i="8"/>
  <c r="O53" i="8"/>
  <c r="F52" i="8"/>
  <c r="E52" i="8"/>
  <c r="D52" i="8"/>
  <c r="O51" i="8"/>
  <c r="G51" i="3" s="1"/>
  <c r="O50" i="8"/>
  <c r="O48" i="8"/>
  <c r="F46" i="8"/>
  <c r="E46" i="8"/>
  <c r="D46" i="8"/>
  <c r="O45" i="8"/>
  <c r="G45" i="3" s="1"/>
  <c r="O44" i="8"/>
  <c r="F43" i="8"/>
  <c r="E43" i="8"/>
  <c r="D43" i="8"/>
  <c r="O43" i="8" s="1"/>
  <c r="G43" i="3" s="1"/>
  <c r="O42" i="8"/>
  <c r="O41" i="8"/>
  <c r="F40" i="8"/>
  <c r="E40" i="8"/>
  <c r="D40" i="8"/>
  <c r="O40" i="8" s="1"/>
  <c r="F39" i="8"/>
  <c r="E39" i="8"/>
  <c r="D39" i="8"/>
  <c r="O39" i="8" s="1"/>
  <c r="G39" i="3" s="1"/>
  <c r="F38" i="8"/>
  <c r="D38" i="8"/>
  <c r="O38" i="8" s="1"/>
  <c r="F37" i="8"/>
  <c r="E37" i="8"/>
  <c r="D37" i="8"/>
  <c r="O37" i="8" s="1"/>
  <c r="G37" i="3" s="1"/>
  <c r="O36" i="8"/>
  <c r="O35" i="8"/>
  <c r="F34" i="8"/>
  <c r="E34" i="8"/>
  <c r="D34" i="8"/>
  <c r="O34" i="8" s="1"/>
  <c r="O33" i="8"/>
  <c r="G33" i="3" s="1"/>
  <c r="O32" i="8"/>
  <c r="G32" i="3" s="1"/>
  <c r="D31" i="8"/>
  <c r="F30" i="8"/>
  <c r="E30" i="8"/>
  <c r="D30" i="8"/>
  <c r="F29" i="8"/>
  <c r="E29" i="8"/>
  <c r="O29" i="8" s="1"/>
  <c r="G29" i="3" s="1"/>
  <c r="D29" i="8"/>
  <c r="O28" i="8"/>
  <c r="G28" i="3" s="1"/>
  <c r="F28" i="8"/>
  <c r="E28" i="8"/>
  <c r="D28" i="8"/>
  <c r="O27" i="8"/>
  <c r="G27" i="3" s="1"/>
  <c r="O26" i="8"/>
  <c r="G26" i="3" s="1"/>
  <c r="F25" i="8"/>
  <c r="E25" i="8"/>
  <c r="D25" i="8"/>
  <c r="O25" i="8" s="1"/>
  <c r="G25" i="3" s="1"/>
  <c r="O24" i="8"/>
  <c r="O23" i="8"/>
  <c r="F21" i="8"/>
  <c r="E21" i="8"/>
  <c r="O21" i="8" s="1"/>
  <c r="G21" i="3" s="1"/>
  <c r="D21" i="8"/>
  <c r="F20" i="8"/>
  <c r="F22" i="8" s="1"/>
  <c r="E20" i="8"/>
  <c r="D20" i="8"/>
  <c r="O20" i="8" s="1"/>
  <c r="G20" i="3" s="1"/>
  <c r="F19" i="8"/>
  <c r="E19" i="8"/>
  <c r="D19" i="8"/>
  <c r="O19" i="8" s="1"/>
  <c r="G19" i="3" s="1"/>
  <c r="O18" i="8"/>
  <c r="O17" i="8"/>
  <c r="O16" i="8"/>
  <c r="G16" i="3" s="1"/>
  <c r="F16" i="8"/>
  <c r="E16" i="8"/>
  <c r="D16" i="8"/>
  <c r="O15" i="8"/>
  <c r="O14" i="8"/>
  <c r="F13" i="8"/>
  <c r="E13" i="8"/>
  <c r="D13" i="8"/>
  <c r="O13" i="8" s="1"/>
  <c r="G13" i="3" s="1"/>
  <c r="O12" i="8"/>
  <c r="O11" i="8"/>
  <c r="O53" i="7"/>
  <c r="D52" i="7"/>
  <c r="D55" i="7" s="1"/>
  <c r="O55" i="7" s="1"/>
  <c r="O51" i="7"/>
  <c r="O50" i="7"/>
  <c r="O48" i="7"/>
  <c r="O46" i="7"/>
  <c r="D46" i="7"/>
  <c r="O45" i="7"/>
  <c r="O44" i="7"/>
  <c r="O43" i="7"/>
  <c r="D43" i="7"/>
  <c r="O42" i="7"/>
  <c r="O41" i="7"/>
  <c r="D40" i="7"/>
  <c r="O40" i="7" s="1"/>
  <c r="O39" i="7"/>
  <c r="D39" i="7"/>
  <c r="O38" i="7"/>
  <c r="F38" i="2" s="1"/>
  <c r="D38" i="7"/>
  <c r="D37" i="7"/>
  <c r="O37" i="7" s="1"/>
  <c r="O36" i="7"/>
  <c r="O35" i="7"/>
  <c r="D34" i="7"/>
  <c r="O34" i="7" s="1"/>
  <c r="F34" i="2" s="1"/>
  <c r="O33" i="7"/>
  <c r="O32" i="7"/>
  <c r="D30" i="7"/>
  <c r="O30" i="7" s="1"/>
  <c r="F30" i="3" s="1"/>
  <c r="O29" i="7"/>
  <c r="D29" i="7"/>
  <c r="O28" i="7"/>
  <c r="D28" i="7"/>
  <c r="O27" i="7"/>
  <c r="O26" i="7"/>
  <c r="O25" i="7"/>
  <c r="D25" i="7"/>
  <c r="O24" i="7"/>
  <c r="O23" i="7"/>
  <c r="D22" i="7"/>
  <c r="O21" i="7"/>
  <c r="D21" i="7"/>
  <c r="O20" i="7"/>
  <c r="D20" i="7"/>
  <c r="O19" i="7"/>
  <c r="D19" i="7"/>
  <c r="O18" i="7"/>
  <c r="F18" i="2" s="1"/>
  <c r="O18" i="2" s="1"/>
  <c r="O17" i="7"/>
  <c r="O16" i="7"/>
  <c r="D16" i="7"/>
  <c r="O15" i="7"/>
  <c r="O14" i="7"/>
  <c r="F14" i="3" s="1"/>
  <c r="O13" i="7"/>
  <c r="D13" i="7"/>
  <c r="O12" i="7"/>
  <c r="O11" i="7"/>
  <c r="O53" i="6"/>
  <c r="E53" i="3" s="1"/>
  <c r="E52" i="6"/>
  <c r="E55" i="6" s="1"/>
  <c r="D52" i="6"/>
  <c r="D55" i="6" s="1"/>
  <c r="O51" i="6"/>
  <c r="O50" i="6"/>
  <c r="O48" i="6"/>
  <c r="E48" i="3" s="1"/>
  <c r="E46" i="6"/>
  <c r="D46" i="6"/>
  <c r="O46" i="6" s="1"/>
  <c r="O45" i="6"/>
  <c r="O44" i="6"/>
  <c r="E43" i="6"/>
  <c r="D43" i="6"/>
  <c r="O43" i="6" s="1"/>
  <c r="O42" i="6"/>
  <c r="O41" i="6"/>
  <c r="E39" i="6"/>
  <c r="D39" i="6"/>
  <c r="E38" i="6"/>
  <c r="E40" i="6" s="1"/>
  <c r="D38" i="6"/>
  <c r="E37" i="6"/>
  <c r="D37" i="6"/>
  <c r="O37" i="6" s="1"/>
  <c r="O36" i="6"/>
  <c r="O35" i="6"/>
  <c r="E34" i="6"/>
  <c r="D34" i="6"/>
  <c r="O34" i="6" s="1"/>
  <c r="O33" i="6"/>
  <c r="O32" i="6"/>
  <c r="E30" i="6"/>
  <c r="O30" i="6" s="1"/>
  <c r="D30" i="6"/>
  <c r="O29" i="6"/>
  <c r="E29" i="2" s="1"/>
  <c r="E29" i="6"/>
  <c r="D29" i="6"/>
  <c r="D31" i="6" s="1"/>
  <c r="O31" i="6" s="1"/>
  <c r="E31" i="3" s="1"/>
  <c r="O28" i="6"/>
  <c r="E28" i="6"/>
  <c r="D28" i="6"/>
  <c r="O27" i="6"/>
  <c r="O26" i="6"/>
  <c r="E26" i="3" s="1"/>
  <c r="E25" i="6"/>
  <c r="E31" i="6" s="1"/>
  <c r="D25" i="6"/>
  <c r="O25" i="6" s="1"/>
  <c r="E25" i="3" s="1"/>
  <c r="O24" i="6"/>
  <c r="O23" i="6"/>
  <c r="E21" i="6"/>
  <c r="D21" i="6"/>
  <c r="O21" i="6" s="1"/>
  <c r="E21" i="3" s="1"/>
  <c r="E20" i="6"/>
  <c r="E22" i="6" s="1"/>
  <c r="E47" i="6" s="1"/>
  <c r="E49" i="6" s="1"/>
  <c r="E56" i="6" s="1"/>
  <c r="D20" i="6"/>
  <c r="O20" i="6" s="1"/>
  <c r="E20" i="2" s="1"/>
  <c r="E19" i="6"/>
  <c r="D19" i="6"/>
  <c r="O19" i="6" s="1"/>
  <c r="E19" i="3" s="1"/>
  <c r="O18" i="6"/>
  <c r="O17" i="6"/>
  <c r="O16" i="6"/>
  <c r="E16" i="6"/>
  <c r="D16" i="6"/>
  <c r="O15" i="6"/>
  <c r="O14" i="6"/>
  <c r="E13" i="6"/>
  <c r="O13" i="6" s="1"/>
  <c r="E13" i="3" s="1"/>
  <c r="D13" i="6"/>
  <c r="O12" i="6"/>
  <c r="O11" i="6"/>
  <c r="E11" i="3" s="1"/>
  <c r="O55" i="5"/>
  <c r="D55" i="3" s="1"/>
  <c r="E55" i="5"/>
  <c r="D55" i="5"/>
  <c r="O53" i="5"/>
  <c r="G52" i="5"/>
  <c r="G55" i="5" s="1"/>
  <c r="F52" i="5"/>
  <c r="F55" i="5" s="1"/>
  <c r="E52" i="5"/>
  <c r="D52" i="5"/>
  <c r="O51" i="5"/>
  <c r="O50" i="5"/>
  <c r="D50" i="3" s="1"/>
  <c r="O48" i="5"/>
  <c r="G46" i="5"/>
  <c r="F46" i="5"/>
  <c r="E46" i="5"/>
  <c r="D46" i="5"/>
  <c r="O45" i="5"/>
  <c r="O44" i="5"/>
  <c r="G43" i="5"/>
  <c r="F43" i="5"/>
  <c r="O43" i="5" s="1"/>
  <c r="E43" i="5"/>
  <c r="D43" i="5"/>
  <c r="O42" i="5"/>
  <c r="O41" i="5"/>
  <c r="D40" i="5"/>
  <c r="G39" i="5"/>
  <c r="G40" i="5" s="1"/>
  <c r="F39" i="5"/>
  <c r="E39" i="5"/>
  <c r="O39" i="5" s="1"/>
  <c r="D39" i="5"/>
  <c r="G38" i="5"/>
  <c r="F38" i="5"/>
  <c r="F40" i="5" s="1"/>
  <c r="E38" i="5"/>
  <c r="D38" i="5"/>
  <c r="G37" i="5"/>
  <c r="F37" i="5"/>
  <c r="E37" i="5"/>
  <c r="D37" i="5"/>
  <c r="O36" i="5"/>
  <c r="O35" i="5"/>
  <c r="G34" i="5"/>
  <c r="F34" i="5"/>
  <c r="E34" i="5"/>
  <c r="D34" i="5"/>
  <c r="O34" i="5" s="1"/>
  <c r="D34" i="3" s="1"/>
  <c r="O33" i="5"/>
  <c r="O32" i="5"/>
  <c r="F31" i="5"/>
  <c r="O30" i="5"/>
  <c r="D30" i="3" s="1"/>
  <c r="G30" i="5"/>
  <c r="F30" i="5"/>
  <c r="E30" i="5"/>
  <c r="D30" i="5"/>
  <c r="G29" i="5"/>
  <c r="G31" i="5" s="1"/>
  <c r="F29" i="5"/>
  <c r="E29" i="5"/>
  <c r="E31" i="5" s="1"/>
  <c r="D29" i="5"/>
  <c r="G28" i="5"/>
  <c r="F28" i="5"/>
  <c r="E28" i="5"/>
  <c r="O28" i="5" s="1"/>
  <c r="D28" i="3" s="1"/>
  <c r="D28" i="5"/>
  <c r="O27" i="5"/>
  <c r="O26" i="5"/>
  <c r="G25" i="5"/>
  <c r="F25" i="5"/>
  <c r="E25" i="5"/>
  <c r="D25" i="5"/>
  <c r="O24" i="5"/>
  <c r="O23" i="5"/>
  <c r="F22" i="5"/>
  <c r="F47" i="5" s="1"/>
  <c r="F49" i="5" s="1"/>
  <c r="F56" i="5" s="1"/>
  <c r="D22" i="5"/>
  <c r="G21" i="5"/>
  <c r="G22" i="5" s="1"/>
  <c r="G47" i="5" s="1"/>
  <c r="G49" i="5" s="1"/>
  <c r="G56" i="5" s="1"/>
  <c r="F21" i="5"/>
  <c r="E21" i="5"/>
  <c r="D21" i="5"/>
  <c r="G20" i="5"/>
  <c r="F20" i="5"/>
  <c r="E20" i="5"/>
  <c r="D20" i="5"/>
  <c r="O20" i="5" s="1"/>
  <c r="D20" i="3" s="1"/>
  <c r="O19" i="5"/>
  <c r="D19" i="3" s="1"/>
  <c r="G19" i="5"/>
  <c r="F19" i="5"/>
  <c r="E19" i="5"/>
  <c r="D19" i="5"/>
  <c r="O18" i="5"/>
  <c r="D18" i="3" s="1"/>
  <c r="O17" i="5"/>
  <c r="G16" i="5"/>
  <c r="F16" i="5"/>
  <c r="E16" i="5"/>
  <c r="D16" i="5"/>
  <c r="O16" i="5" s="1"/>
  <c r="D16" i="3" s="1"/>
  <c r="O15" i="5"/>
  <c r="D15" i="3" s="1"/>
  <c r="O14" i="5"/>
  <c r="G13" i="5"/>
  <c r="F13" i="5"/>
  <c r="E13" i="5"/>
  <c r="D13" i="5"/>
  <c r="O13" i="5" s="1"/>
  <c r="D13" i="3" s="1"/>
  <c r="O12" i="5"/>
  <c r="O11" i="5"/>
  <c r="E54" i="4"/>
  <c r="G53" i="4"/>
  <c r="G51" i="4"/>
  <c r="D51" i="4"/>
  <c r="G50" i="4"/>
  <c r="D50" i="4"/>
  <c r="F50" i="4" s="1"/>
  <c r="H50" i="4" s="1"/>
  <c r="G48" i="4"/>
  <c r="D48" i="4"/>
  <c r="F48" i="4" s="1"/>
  <c r="H48" i="4" s="1"/>
  <c r="H45" i="4"/>
  <c r="G45" i="4"/>
  <c r="F45" i="4"/>
  <c r="D45" i="4"/>
  <c r="G44" i="4"/>
  <c r="D44" i="4"/>
  <c r="F44" i="4" s="1"/>
  <c r="H44" i="4" s="1"/>
  <c r="G42" i="4"/>
  <c r="F42" i="4"/>
  <c r="H42" i="4" s="1"/>
  <c r="D42" i="4"/>
  <c r="G41" i="4"/>
  <c r="D41" i="4"/>
  <c r="G36" i="4"/>
  <c r="D36" i="4"/>
  <c r="F36" i="4" s="1"/>
  <c r="H36" i="4" s="1"/>
  <c r="G35" i="4"/>
  <c r="D35" i="4"/>
  <c r="F35" i="4" s="1"/>
  <c r="H35" i="4" s="1"/>
  <c r="G33" i="4"/>
  <c r="G32" i="4"/>
  <c r="D32" i="4"/>
  <c r="F30" i="4"/>
  <c r="D30" i="4"/>
  <c r="O27" i="4"/>
  <c r="G27" i="4"/>
  <c r="D27" i="4"/>
  <c r="F27" i="4" s="1"/>
  <c r="H27" i="4" s="1"/>
  <c r="G26" i="4"/>
  <c r="D26" i="4"/>
  <c r="F26" i="4" s="1"/>
  <c r="G24" i="4"/>
  <c r="D24" i="4"/>
  <c r="F24" i="4" s="1"/>
  <c r="H24" i="4" s="1"/>
  <c r="G23" i="4"/>
  <c r="D23" i="4"/>
  <c r="F23" i="4" s="1"/>
  <c r="H23" i="4" s="1"/>
  <c r="G18" i="4"/>
  <c r="F18" i="4"/>
  <c r="H18" i="4" s="1"/>
  <c r="D18" i="4"/>
  <c r="G17" i="4"/>
  <c r="D17" i="4"/>
  <c r="G15" i="4"/>
  <c r="D15" i="4"/>
  <c r="G14" i="4"/>
  <c r="D14" i="4"/>
  <c r="F14" i="4" s="1"/>
  <c r="H14" i="4" s="1"/>
  <c r="G13" i="4"/>
  <c r="G12" i="4"/>
  <c r="D12" i="4"/>
  <c r="F12" i="4" s="1"/>
  <c r="H12" i="4" s="1"/>
  <c r="G11" i="4"/>
  <c r="D11" i="4"/>
  <c r="F11" i="4" s="1"/>
  <c r="H11" i="4" s="1"/>
  <c r="I55" i="3"/>
  <c r="H55" i="3"/>
  <c r="J54" i="3"/>
  <c r="H54" i="3"/>
  <c r="G54" i="3"/>
  <c r="F54" i="3"/>
  <c r="E54" i="3"/>
  <c r="D54" i="3"/>
  <c r="O53" i="3"/>
  <c r="L53" i="3"/>
  <c r="J53" i="3"/>
  <c r="I53" i="3"/>
  <c r="H53" i="3"/>
  <c r="G53" i="3"/>
  <c r="F53" i="3"/>
  <c r="D53" i="3"/>
  <c r="K53" i="3" s="1"/>
  <c r="H52" i="3"/>
  <c r="L51" i="3"/>
  <c r="J51" i="3"/>
  <c r="I51" i="3"/>
  <c r="H51" i="3"/>
  <c r="F51" i="3"/>
  <c r="E51" i="3"/>
  <c r="D51" i="3"/>
  <c r="L50" i="3"/>
  <c r="J50" i="3"/>
  <c r="I50" i="3"/>
  <c r="G50" i="3"/>
  <c r="E50" i="3"/>
  <c r="L48" i="3"/>
  <c r="J48" i="3"/>
  <c r="I48" i="3"/>
  <c r="H48" i="3"/>
  <c r="F48" i="3"/>
  <c r="D48" i="3"/>
  <c r="L45" i="3"/>
  <c r="J45" i="3"/>
  <c r="I45" i="3"/>
  <c r="F45" i="3"/>
  <c r="E45" i="3"/>
  <c r="D45" i="3"/>
  <c r="L44" i="3"/>
  <c r="J44" i="3"/>
  <c r="I44" i="3"/>
  <c r="H44" i="3"/>
  <c r="G44" i="3"/>
  <c r="F44" i="3"/>
  <c r="E44" i="3"/>
  <c r="D44" i="3"/>
  <c r="K44" i="3" s="1"/>
  <c r="O44" i="3" s="1"/>
  <c r="F43" i="3"/>
  <c r="L42" i="3"/>
  <c r="J42" i="3"/>
  <c r="I42" i="3"/>
  <c r="H42" i="3"/>
  <c r="G42" i="3"/>
  <c r="F42" i="3"/>
  <c r="E42" i="3"/>
  <c r="D42" i="3"/>
  <c r="K42" i="3" s="1"/>
  <c r="O42" i="3" s="1"/>
  <c r="O42" i="4" s="1"/>
  <c r="L41" i="3"/>
  <c r="J41" i="3"/>
  <c r="I41" i="3"/>
  <c r="H41" i="3"/>
  <c r="G41" i="3"/>
  <c r="D41" i="3"/>
  <c r="I39" i="3"/>
  <c r="F39" i="3"/>
  <c r="F38" i="3"/>
  <c r="L36" i="3"/>
  <c r="J36" i="3"/>
  <c r="I36" i="3"/>
  <c r="H36" i="3"/>
  <c r="F36" i="3"/>
  <c r="E36" i="3"/>
  <c r="D36" i="3"/>
  <c r="L35" i="3"/>
  <c r="J35" i="3"/>
  <c r="I35" i="3"/>
  <c r="H35" i="3"/>
  <c r="G35" i="3"/>
  <c r="F35" i="3"/>
  <c r="D35" i="3"/>
  <c r="L33" i="3"/>
  <c r="J33" i="3"/>
  <c r="I33" i="3"/>
  <c r="H33" i="3"/>
  <c r="F33" i="3"/>
  <c r="E33" i="3"/>
  <c r="K33" i="3" s="1"/>
  <c r="O33" i="3" s="1"/>
  <c r="D33" i="3"/>
  <c r="L32" i="3"/>
  <c r="J32" i="3"/>
  <c r="I32" i="3"/>
  <c r="H32" i="3"/>
  <c r="F32" i="3"/>
  <c r="E32" i="3"/>
  <c r="D32" i="3"/>
  <c r="I30" i="3"/>
  <c r="H30" i="3"/>
  <c r="J29" i="3"/>
  <c r="I29" i="3"/>
  <c r="F29" i="3"/>
  <c r="E29" i="3"/>
  <c r="F28" i="3"/>
  <c r="E28" i="3"/>
  <c r="L27" i="3"/>
  <c r="J27" i="3"/>
  <c r="I27" i="3"/>
  <c r="H27" i="3"/>
  <c r="F27" i="3"/>
  <c r="E27" i="3"/>
  <c r="D27" i="3"/>
  <c r="K27" i="3" s="1"/>
  <c r="O27" i="3" s="1"/>
  <c r="L26" i="3"/>
  <c r="I26" i="3"/>
  <c r="F26" i="3"/>
  <c r="D26" i="3"/>
  <c r="I25" i="3"/>
  <c r="F25" i="3"/>
  <c r="L24" i="3"/>
  <c r="I24" i="3"/>
  <c r="H24" i="3"/>
  <c r="G24" i="3"/>
  <c r="F24" i="3"/>
  <c r="E24" i="3"/>
  <c r="D24" i="3"/>
  <c r="L23" i="3"/>
  <c r="J23" i="3"/>
  <c r="I23" i="3"/>
  <c r="G23" i="3"/>
  <c r="F23" i="3"/>
  <c r="E23" i="3"/>
  <c r="D23" i="3"/>
  <c r="I21" i="3"/>
  <c r="F21" i="3"/>
  <c r="J20" i="3"/>
  <c r="I20" i="3"/>
  <c r="F20" i="3"/>
  <c r="F19" i="3"/>
  <c r="L18" i="3"/>
  <c r="J18" i="3"/>
  <c r="I18" i="3"/>
  <c r="H18" i="3"/>
  <c r="G18" i="3"/>
  <c r="F18" i="3"/>
  <c r="E18" i="3"/>
  <c r="L17" i="3"/>
  <c r="J17" i="3"/>
  <c r="I17" i="3"/>
  <c r="H17" i="3"/>
  <c r="G17" i="3"/>
  <c r="F17" i="3"/>
  <c r="E17" i="3"/>
  <c r="D17" i="3"/>
  <c r="K17" i="3" s="1"/>
  <c r="O17" i="3" s="1"/>
  <c r="I16" i="3"/>
  <c r="F16" i="3"/>
  <c r="E16" i="3"/>
  <c r="L15" i="3"/>
  <c r="J15" i="3"/>
  <c r="I15" i="3"/>
  <c r="H15" i="3"/>
  <c r="G15" i="3"/>
  <c r="F15" i="3"/>
  <c r="E15" i="3"/>
  <c r="L14" i="3"/>
  <c r="J14" i="3"/>
  <c r="I14" i="3"/>
  <c r="H14" i="3"/>
  <c r="G14" i="3"/>
  <c r="E14" i="3"/>
  <c r="D14" i="3"/>
  <c r="I13" i="3"/>
  <c r="H13" i="3"/>
  <c r="F13" i="3"/>
  <c r="L12" i="3"/>
  <c r="J12" i="3"/>
  <c r="I12" i="3"/>
  <c r="H12" i="3"/>
  <c r="G12" i="3"/>
  <c r="F12" i="3"/>
  <c r="E12" i="3"/>
  <c r="D12" i="3"/>
  <c r="L11" i="3"/>
  <c r="K11" i="3"/>
  <c r="O11" i="3" s="1"/>
  <c r="J11" i="3"/>
  <c r="I11" i="3"/>
  <c r="H11" i="3"/>
  <c r="G11" i="3"/>
  <c r="F11" i="3"/>
  <c r="D11" i="3"/>
  <c r="H55" i="2"/>
  <c r="D55" i="2"/>
  <c r="K54" i="2"/>
  <c r="J54" i="2"/>
  <c r="I54" i="2"/>
  <c r="H54" i="2"/>
  <c r="G54" i="2"/>
  <c r="D54" i="2"/>
  <c r="K53" i="2"/>
  <c r="J53" i="2"/>
  <c r="H53" i="2"/>
  <c r="G53" i="2"/>
  <c r="F53" i="2"/>
  <c r="E53" i="2"/>
  <c r="D53" i="2"/>
  <c r="J51" i="2"/>
  <c r="I51" i="2"/>
  <c r="H51" i="2"/>
  <c r="G51" i="2"/>
  <c r="F51" i="2"/>
  <c r="E51" i="2"/>
  <c r="D51" i="2"/>
  <c r="K50" i="2"/>
  <c r="J50" i="2"/>
  <c r="I50" i="2"/>
  <c r="G50" i="2"/>
  <c r="E50" i="2"/>
  <c r="K48" i="2"/>
  <c r="J48" i="2"/>
  <c r="I48" i="2"/>
  <c r="H48" i="2"/>
  <c r="F48" i="2"/>
  <c r="E48" i="2"/>
  <c r="D48" i="2"/>
  <c r="J46" i="2"/>
  <c r="K45" i="2"/>
  <c r="J45" i="2"/>
  <c r="I45" i="2"/>
  <c r="G45" i="2"/>
  <c r="F45" i="2"/>
  <c r="E45" i="2"/>
  <c r="D45" i="2"/>
  <c r="K44" i="2"/>
  <c r="J44" i="2"/>
  <c r="I44" i="2"/>
  <c r="H44" i="2"/>
  <c r="G44" i="2"/>
  <c r="F44" i="2"/>
  <c r="E44" i="2"/>
  <c r="D44" i="2"/>
  <c r="G43" i="2"/>
  <c r="F43" i="2"/>
  <c r="K42" i="2"/>
  <c r="J42" i="2"/>
  <c r="I42" i="2"/>
  <c r="H42" i="2"/>
  <c r="G42" i="2"/>
  <c r="F42" i="2"/>
  <c r="E42" i="2"/>
  <c r="D42" i="2"/>
  <c r="J41" i="2"/>
  <c r="I41" i="2"/>
  <c r="H41" i="2"/>
  <c r="G41" i="2"/>
  <c r="D41" i="2"/>
  <c r="F39" i="2"/>
  <c r="K38" i="2"/>
  <c r="J38" i="2"/>
  <c r="K36" i="2"/>
  <c r="J36" i="2"/>
  <c r="I36" i="2"/>
  <c r="H36" i="2"/>
  <c r="F36" i="2"/>
  <c r="E36" i="2"/>
  <c r="D36" i="2"/>
  <c r="K35" i="2"/>
  <c r="J35" i="2"/>
  <c r="I35" i="2"/>
  <c r="H35" i="2"/>
  <c r="G35" i="2"/>
  <c r="F35" i="2"/>
  <c r="D35" i="2"/>
  <c r="D34" i="2"/>
  <c r="K33" i="2"/>
  <c r="J33" i="2"/>
  <c r="H33" i="2"/>
  <c r="G33" i="2"/>
  <c r="F33" i="2"/>
  <c r="E33" i="2"/>
  <c r="D33" i="2"/>
  <c r="J32" i="2"/>
  <c r="I32" i="2"/>
  <c r="H32" i="2"/>
  <c r="G32" i="2"/>
  <c r="F32" i="2"/>
  <c r="E32" i="2"/>
  <c r="D32" i="2"/>
  <c r="K30" i="2"/>
  <c r="J30" i="2"/>
  <c r="I30" i="2"/>
  <c r="D30" i="2"/>
  <c r="F29" i="2"/>
  <c r="J28" i="2"/>
  <c r="G28" i="2"/>
  <c r="F28" i="2"/>
  <c r="E28" i="2"/>
  <c r="K27" i="2"/>
  <c r="J27" i="2"/>
  <c r="I27" i="2"/>
  <c r="H27" i="2"/>
  <c r="G27" i="2"/>
  <c r="F27" i="2"/>
  <c r="E27" i="2"/>
  <c r="D27" i="2"/>
  <c r="O27" i="2" s="1"/>
  <c r="K26" i="2"/>
  <c r="I26" i="2"/>
  <c r="G26" i="2"/>
  <c r="F26" i="2"/>
  <c r="E26" i="2"/>
  <c r="D26" i="2"/>
  <c r="I25" i="2"/>
  <c r="G25" i="2"/>
  <c r="F25" i="2"/>
  <c r="E25" i="2"/>
  <c r="K24" i="2"/>
  <c r="J24" i="2"/>
  <c r="I24" i="2"/>
  <c r="H24" i="2"/>
  <c r="G24" i="2"/>
  <c r="F24" i="2"/>
  <c r="E24" i="2"/>
  <c r="D24" i="2"/>
  <c r="O24" i="2" s="1"/>
  <c r="O30" i="2" s="1"/>
  <c r="O23" i="2"/>
  <c r="K23" i="2"/>
  <c r="J23" i="2"/>
  <c r="I23" i="2"/>
  <c r="H23" i="2"/>
  <c r="G23" i="2"/>
  <c r="F23" i="2"/>
  <c r="E23" i="2"/>
  <c r="D23" i="2"/>
  <c r="K21" i="2"/>
  <c r="G21" i="2"/>
  <c r="F21" i="2"/>
  <c r="E21" i="2"/>
  <c r="J20" i="2"/>
  <c r="F20" i="2"/>
  <c r="D20" i="2"/>
  <c r="K19" i="2"/>
  <c r="J19" i="2"/>
  <c r="G19" i="2"/>
  <c r="F19" i="2"/>
  <c r="D19" i="2"/>
  <c r="K18" i="2"/>
  <c r="J18" i="2"/>
  <c r="I18" i="2"/>
  <c r="H18" i="2"/>
  <c r="G18" i="2"/>
  <c r="E18" i="2"/>
  <c r="D18" i="2"/>
  <c r="K17" i="2"/>
  <c r="J17" i="2"/>
  <c r="I17" i="2"/>
  <c r="H17" i="2"/>
  <c r="G17" i="2"/>
  <c r="F17" i="2"/>
  <c r="E17" i="2"/>
  <c r="D17" i="2"/>
  <c r="O17" i="2" s="1"/>
  <c r="O19" i="2" s="1"/>
  <c r="H16" i="2"/>
  <c r="F16" i="2"/>
  <c r="E16" i="2"/>
  <c r="D16" i="2"/>
  <c r="O15" i="2"/>
  <c r="K15" i="2"/>
  <c r="J15" i="2"/>
  <c r="I15" i="2"/>
  <c r="H15" i="2"/>
  <c r="G15" i="2"/>
  <c r="F15" i="2"/>
  <c r="E15" i="2"/>
  <c r="D15" i="2"/>
  <c r="K14" i="2"/>
  <c r="J14" i="2"/>
  <c r="I14" i="2"/>
  <c r="H14" i="2"/>
  <c r="G14" i="2"/>
  <c r="E14" i="2"/>
  <c r="D14" i="2"/>
  <c r="K13" i="2"/>
  <c r="H13" i="2"/>
  <c r="G13" i="2"/>
  <c r="F13" i="2"/>
  <c r="E13" i="2"/>
  <c r="K12" i="2"/>
  <c r="J12" i="2"/>
  <c r="I12" i="2"/>
  <c r="H12" i="2"/>
  <c r="G12" i="2"/>
  <c r="F12" i="2"/>
  <c r="E12" i="2"/>
  <c r="D12" i="2"/>
  <c r="O12" i="2" s="1"/>
  <c r="O21" i="2" s="1"/>
  <c r="K11" i="2"/>
  <c r="J11" i="2"/>
  <c r="I11" i="2"/>
  <c r="H11" i="2"/>
  <c r="G11" i="2"/>
  <c r="F11" i="2"/>
  <c r="D11" i="2"/>
  <c r="M55" i="1"/>
  <c r="L55" i="1"/>
  <c r="K55" i="1"/>
  <c r="J55" i="1"/>
  <c r="G55" i="1"/>
  <c r="F55" i="1"/>
  <c r="O53" i="1"/>
  <c r="O52" i="1"/>
  <c r="N52" i="1"/>
  <c r="N55" i="1" s="1"/>
  <c r="M52" i="1"/>
  <c r="L52" i="1"/>
  <c r="K52" i="1"/>
  <c r="J52" i="1"/>
  <c r="I52" i="1"/>
  <c r="I55" i="1" s="1"/>
  <c r="H52" i="1"/>
  <c r="H55" i="1" s="1"/>
  <c r="G52" i="1"/>
  <c r="F52" i="1"/>
  <c r="E52" i="1"/>
  <c r="E55" i="1" s="1"/>
  <c r="D52" i="1"/>
  <c r="L52" i="3" s="1"/>
  <c r="O51" i="1"/>
  <c r="O50" i="1"/>
  <c r="O48" i="1"/>
  <c r="N46" i="1"/>
  <c r="M46" i="1"/>
  <c r="L46" i="1"/>
  <c r="K46" i="1"/>
  <c r="G46" i="4" s="1"/>
  <c r="J46" i="1"/>
  <c r="I46" i="1"/>
  <c r="H46" i="1"/>
  <c r="G46" i="1"/>
  <c r="F46" i="1"/>
  <c r="E46" i="1"/>
  <c r="D46" i="1"/>
  <c r="O46" i="1" s="1"/>
  <c r="O45" i="1"/>
  <c r="O44" i="1"/>
  <c r="N43" i="1"/>
  <c r="M43" i="1"/>
  <c r="L43" i="1"/>
  <c r="K43" i="1"/>
  <c r="J43" i="1"/>
  <c r="I43" i="1"/>
  <c r="H43" i="1"/>
  <c r="G43" i="1"/>
  <c r="F43" i="1"/>
  <c r="E43" i="1"/>
  <c r="D43" i="1"/>
  <c r="O43" i="1" s="1"/>
  <c r="O42" i="1"/>
  <c r="O41" i="1"/>
  <c r="J40" i="1"/>
  <c r="N39" i="1"/>
  <c r="M39" i="1"/>
  <c r="L39" i="1"/>
  <c r="K39" i="1"/>
  <c r="G39" i="4" s="1"/>
  <c r="J39" i="1"/>
  <c r="I39" i="1"/>
  <c r="H39" i="1"/>
  <c r="O39" i="1" s="1"/>
  <c r="G39" i="1"/>
  <c r="F39" i="1"/>
  <c r="E39" i="1"/>
  <c r="D39" i="1"/>
  <c r="N38" i="1"/>
  <c r="N40" i="1" s="1"/>
  <c r="M38" i="1"/>
  <c r="M40" i="1" s="1"/>
  <c r="L38" i="1"/>
  <c r="L40" i="1" s="1"/>
  <c r="K38" i="1"/>
  <c r="G38" i="4" s="1"/>
  <c r="J38" i="1"/>
  <c r="I38" i="1"/>
  <c r="I40" i="1" s="1"/>
  <c r="H38" i="1"/>
  <c r="H40" i="1" s="1"/>
  <c r="G38" i="1"/>
  <c r="G40" i="1" s="1"/>
  <c r="F38" i="1"/>
  <c r="F40" i="1" s="1"/>
  <c r="E38" i="1"/>
  <c r="E40" i="1" s="1"/>
  <c r="D38" i="1"/>
  <c r="N37" i="1"/>
  <c r="M37" i="1"/>
  <c r="L37" i="1"/>
  <c r="K37" i="1"/>
  <c r="G37" i="4" s="1"/>
  <c r="J37" i="1"/>
  <c r="I37" i="1"/>
  <c r="H37" i="1"/>
  <c r="O37" i="1" s="1"/>
  <c r="G37" i="1"/>
  <c r="F37" i="1"/>
  <c r="E37" i="1"/>
  <c r="D37" i="1"/>
  <c r="O36" i="1"/>
  <c r="O35" i="1"/>
  <c r="N34" i="1"/>
  <c r="M34" i="1"/>
  <c r="L34" i="1"/>
  <c r="K34" i="1"/>
  <c r="G34" i="4" s="1"/>
  <c r="J34" i="1"/>
  <c r="I34" i="1"/>
  <c r="H34" i="1"/>
  <c r="G34" i="1"/>
  <c r="F34" i="1"/>
  <c r="E34" i="1"/>
  <c r="L34" i="3" s="1"/>
  <c r="D34" i="1"/>
  <c r="O34" i="1" s="1"/>
  <c r="O33" i="1"/>
  <c r="O32" i="1"/>
  <c r="N31" i="1"/>
  <c r="N30" i="1"/>
  <c r="M30" i="1"/>
  <c r="L30" i="1"/>
  <c r="K30" i="1"/>
  <c r="J30" i="1"/>
  <c r="I30" i="1"/>
  <c r="H30" i="1"/>
  <c r="G30" i="1"/>
  <c r="O30" i="1" s="1"/>
  <c r="F30" i="1"/>
  <c r="E30" i="1"/>
  <c r="D30" i="1"/>
  <c r="N29" i="1"/>
  <c r="M29" i="1"/>
  <c r="M31" i="1" s="1"/>
  <c r="L29" i="1"/>
  <c r="L31" i="1" s="1"/>
  <c r="K29" i="1"/>
  <c r="J29" i="1"/>
  <c r="J31" i="1" s="1"/>
  <c r="I29" i="1"/>
  <c r="I31" i="1" s="1"/>
  <c r="H29" i="1"/>
  <c r="H31" i="1" s="1"/>
  <c r="G29" i="1"/>
  <c r="G31" i="1" s="1"/>
  <c r="F29" i="1"/>
  <c r="F31" i="1" s="1"/>
  <c r="E29" i="1"/>
  <c r="E31" i="1" s="1"/>
  <c r="D29" i="1"/>
  <c r="N28" i="1"/>
  <c r="M28" i="1"/>
  <c r="L28" i="1"/>
  <c r="K28" i="1"/>
  <c r="J28" i="1"/>
  <c r="I28" i="1"/>
  <c r="H28" i="1"/>
  <c r="G28" i="1"/>
  <c r="O28" i="1" s="1"/>
  <c r="F28" i="1"/>
  <c r="E28" i="1"/>
  <c r="D28" i="1"/>
  <c r="O27" i="1"/>
  <c r="O26" i="1"/>
  <c r="O25" i="1"/>
  <c r="N25" i="1"/>
  <c r="M25" i="1"/>
  <c r="L25" i="1"/>
  <c r="K25" i="1"/>
  <c r="G25" i="4" s="1"/>
  <c r="J25" i="1"/>
  <c r="I25" i="1"/>
  <c r="H25" i="1"/>
  <c r="G25" i="1"/>
  <c r="F25" i="1"/>
  <c r="E25" i="1"/>
  <c r="D25" i="1"/>
  <c r="L25" i="3" s="1"/>
  <c r="O24" i="1"/>
  <c r="O23" i="1"/>
  <c r="N21" i="1"/>
  <c r="M21" i="1"/>
  <c r="L21" i="1"/>
  <c r="K21" i="1"/>
  <c r="G21" i="4" s="1"/>
  <c r="J21" i="1"/>
  <c r="I21" i="1"/>
  <c r="H21" i="1"/>
  <c r="G21" i="1"/>
  <c r="F21" i="1"/>
  <c r="E21" i="1"/>
  <c r="D21" i="1"/>
  <c r="L21" i="3" s="1"/>
  <c r="N20" i="1"/>
  <c r="N22" i="1" s="1"/>
  <c r="M20" i="1"/>
  <c r="M22" i="1" s="1"/>
  <c r="L20" i="1"/>
  <c r="L22" i="1" s="1"/>
  <c r="L47" i="1" s="1"/>
  <c r="L49" i="1" s="1"/>
  <c r="L56" i="1" s="1"/>
  <c r="K20" i="1"/>
  <c r="G20" i="4" s="1"/>
  <c r="J20" i="1"/>
  <c r="J22" i="1" s="1"/>
  <c r="J47" i="1" s="1"/>
  <c r="J49" i="1" s="1"/>
  <c r="J56" i="1" s="1"/>
  <c r="I20" i="1"/>
  <c r="I22" i="1" s="1"/>
  <c r="H20" i="1"/>
  <c r="H22" i="1" s="1"/>
  <c r="G20" i="1"/>
  <c r="G22" i="1" s="1"/>
  <c r="G47" i="1" s="1"/>
  <c r="G49" i="1" s="1"/>
  <c r="G56" i="1" s="1"/>
  <c r="F20" i="1"/>
  <c r="F22" i="1" s="1"/>
  <c r="F47" i="1" s="1"/>
  <c r="F49" i="1" s="1"/>
  <c r="F56" i="1" s="1"/>
  <c r="E20" i="1"/>
  <c r="E22" i="1" s="1"/>
  <c r="E47" i="1" s="1"/>
  <c r="E49" i="1" s="1"/>
  <c r="E56" i="1" s="1"/>
  <c r="D20" i="1"/>
  <c r="O20" i="1" s="1"/>
  <c r="N19" i="1"/>
  <c r="M19" i="1"/>
  <c r="L19" i="1"/>
  <c r="K19" i="1"/>
  <c r="G19" i="4" s="1"/>
  <c r="J19" i="1"/>
  <c r="I19" i="1"/>
  <c r="H19" i="1"/>
  <c r="G19" i="1"/>
  <c r="F19" i="1"/>
  <c r="E19" i="1"/>
  <c r="D19" i="1"/>
  <c r="O19" i="1" s="1"/>
  <c r="O18" i="1"/>
  <c r="O17" i="1"/>
  <c r="N16" i="1"/>
  <c r="M16" i="1"/>
  <c r="L16" i="1"/>
  <c r="K16" i="1"/>
  <c r="J16" i="1"/>
  <c r="I16" i="1"/>
  <c r="H16" i="1"/>
  <c r="G16" i="1"/>
  <c r="F16" i="1"/>
  <c r="E16" i="1"/>
  <c r="D16" i="1"/>
  <c r="O16" i="1" s="1"/>
  <c r="O15" i="1"/>
  <c r="O14" i="1"/>
  <c r="N13" i="1"/>
  <c r="M13" i="1"/>
  <c r="L13" i="1"/>
  <c r="K13" i="1"/>
  <c r="J13" i="1"/>
  <c r="I13" i="1"/>
  <c r="H13" i="1"/>
  <c r="G13" i="1"/>
  <c r="O13" i="1" s="1"/>
  <c r="F13" i="1"/>
  <c r="E13" i="1"/>
  <c r="D13" i="1"/>
  <c r="O12" i="1"/>
  <c r="O11" i="1"/>
  <c r="H47" i="1" l="1"/>
  <c r="H49" i="1" s="1"/>
  <c r="H56" i="1" s="1"/>
  <c r="O25" i="2"/>
  <c r="D55" i="4"/>
  <c r="I55" i="2"/>
  <c r="I47" i="1"/>
  <c r="I49" i="1" s="1"/>
  <c r="I56" i="1" s="1"/>
  <c r="O17" i="4"/>
  <c r="M47" i="1"/>
  <c r="M49" i="1" s="1"/>
  <c r="M56" i="1" s="1"/>
  <c r="N47" i="1"/>
  <c r="N49" i="1" s="1"/>
  <c r="N56" i="1" s="1"/>
  <c r="O44" i="4"/>
  <c r="O35" i="2"/>
  <c r="O37" i="2" s="1"/>
  <c r="D33" i="4"/>
  <c r="F33" i="4" s="1"/>
  <c r="H33" i="4" s="1"/>
  <c r="O33" i="4" s="1"/>
  <c r="I33" i="2"/>
  <c r="O33" i="2" s="1"/>
  <c r="O39" i="2" s="1"/>
  <c r="O29" i="1"/>
  <c r="K40" i="1"/>
  <c r="G40" i="4" s="1"/>
  <c r="I13" i="2"/>
  <c r="O11" i="4"/>
  <c r="E40" i="5"/>
  <c r="O40" i="5" s="1"/>
  <c r="O38" i="5"/>
  <c r="D22" i="9"/>
  <c r="O21" i="9"/>
  <c r="E51" i="4"/>
  <c r="F51" i="4" s="1"/>
  <c r="H51" i="4" s="1"/>
  <c r="K51" i="2"/>
  <c r="O51" i="2" s="1"/>
  <c r="L28" i="3"/>
  <c r="L29" i="3"/>
  <c r="L30" i="3"/>
  <c r="D31" i="1"/>
  <c r="D55" i="1"/>
  <c r="G16" i="2"/>
  <c r="G20" i="2"/>
  <c r="G37" i="2"/>
  <c r="D43" i="3"/>
  <c r="D43" i="2"/>
  <c r="O52" i="5"/>
  <c r="E55" i="8"/>
  <c r="O55" i="8" s="1"/>
  <c r="O52" i="8"/>
  <c r="O21" i="11"/>
  <c r="I34" i="2"/>
  <c r="D34" i="4"/>
  <c r="F40" i="12"/>
  <c r="F47" i="12" s="1"/>
  <c r="F49" i="12" s="1"/>
  <c r="F56" i="12" s="1"/>
  <c r="D47" i="7"/>
  <c r="O22" i="7"/>
  <c r="O40" i="10"/>
  <c r="G16" i="4"/>
  <c r="G43" i="4"/>
  <c r="E11" i="2"/>
  <c r="O11" i="2" s="1"/>
  <c r="E19" i="2"/>
  <c r="H20" i="2"/>
  <c r="K25" i="2"/>
  <c r="O44" i="2"/>
  <c r="H45" i="2"/>
  <c r="K12" i="3"/>
  <c r="O12" i="3" s="1"/>
  <c r="K14" i="3"/>
  <c r="O14" i="3" s="1"/>
  <c r="O14" i="4" s="1"/>
  <c r="E20" i="3"/>
  <c r="K20" i="3" s="1"/>
  <c r="F15" i="4"/>
  <c r="H15" i="4" s="1"/>
  <c r="D40" i="6"/>
  <c r="O40" i="6" s="1"/>
  <c r="O39" i="6"/>
  <c r="O30" i="8"/>
  <c r="F47" i="9"/>
  <c r="F49" i="9" s="1"/>
  <c r="F56" i="9" s="1"/>
  <c r="O29" i="9"/>
  <c r="H50" i="2"/>
  <c r="H50" i="3"/>
  <c r="E47" i="10"/>
  <c r="E49" i="10" s="1"/>
  <c r="E56" i="10" s="1"/>
  <c r="O53" i="2"/>
  <c r="K50" i="3"/>
  <c r="O50" i="3" s="1"/>
  <c r="O50" i="4" s="1"/>
  <c r="G36" i="3"/>
  <c r="G36" i="2"/>
  <c r="O39" i="3"/>
  <c r="E31" i="2"/>
  <c r="K32" i="3"/>
  <c r="O32" i="3" s="1"/>
  <c r="K15" i="3"/>
  <c r="O15" i="3" s="1"/>
  <c r="E30" i="3"/>
  <c r="E30" i="2"/>
  <c r="O55" i="6"/>
  <c r="G38" i="2"/>
  <c r="G38" i="3"/>
  <c r="G56" i="10"/>
  <c r="D53" i="4"/>
  <c r="F53" i="4" s="1"/>
  <c r="H53" i="4" s="1"/>
  <c r="I53" i="2"/>
  <c r="G47" i="12"/>
  <c r="G49" i="12" s="1"/>
  <c r="G56" i="12" s="1"/>
  <c r="O38" i="1"/>
  <c r="J16" i="2"/>
  <c r="O26" i="2"/>
  <c r="O28" i="2" s="1"/>
  <c r="G29" i="2"/>
  <c r="O42" i="2"/>
  <c r="K36" i="3"/>
  <c r="O36" i="3" s="1"/>
  <c r="O36" i="4" s="1"/>
  <c r="K16" i="3"/>
  <c r="E22" i="5"/>
  <c r="E47" i="5" s="1"/>
  <c r="E49" i="5" s="1"/>
  <c r="E56" i="5" s="1"/>
  <c r="D39" i="3"/>
  <c r="D39" i="2"/>
  <c r="E41" i="2"/>
  <c r="O41" i="2" s="1"/>
  <c r="O43" i="2" s="1"/>
  <c r="E41" i="3"/>
  <c r="K41" i="3" s="1"/>
  <c r="O41" i="3" s="1"/>
  <c r="O41" i="4" s="1"/>
  <c r="F37" i="2"/>
  <c r="F37" i="3"/>
  <c r="K26" i="3"/>
  <c r="O26" i="3" s="1"/>
  <c r="O26" i="4" s="1"/>
  <c r="H31" i="3"/>
  <c r="H31" i="2"/>
  <c r="J43" i="2"/>
  <c r="J43" i="3"/>
  <c r="O38" i="11"/>
  <c r="D40" i="11"/>
  <c r="I38" i="3"/>
  <c r="E41" i="4"/>
  <c r="F41" i="4" s="1"/>
  <c r="H41" i="4" s="1"/>
  <c r="K41" i="2"/>
  <c r="O45" i="2"/>
  <c r="O43" i="11"/>
  <c r="I43" i="3"/>
  <c r="I52" i="2"/>
  <c r="D52" i="4"/>
  <c r="L38" i="3"/>
  <c r="K51" i="3"/>
  <c r="O51" i="3" s="1"/>
  <c r="F46" i="2"/>
  <c r="F46" i="3"/>
  <c r="E22" i="8"/>
  <c r="F22" i="10"/>
  <c r="O22" i="10" s="1"/>
  <c r="O13" i="10"/>
  <c r="O19" i="11"/>
  <c r="F25" i="4"/>
  <c r="H25" i="4" s="1"/>
  <c r="O31" i="11"/>
  <c r="I31" i="3"/>
  <c r="H56" i="12"/>
  <c r="E46" i="2"/>
  <c r="E46" i="3"/>
  <c r="K22" i="1"/>
  <c r="L13" i="3"/>
  <c r="L37" i="3"/>
  <c r="L39" i="3"/>
  <c r="D40" i="1"/>
  <c r="F14" i="2"/>
  <c r="O14" i="2" s="1"/>
  <c r="O16" i="2" s="1"/>
  <c r="O32" i="2"/>
  <c r="O36" i="2"/>
  <c r="F34" i="3"/>
  <c r="K45" i="3"/>
  <c r="O45" i="3" s="1"/>
  <c r="O45" i="4" s="1"/>
  <c r="O46" i="5"/>
  <c r="E34" i="3"/>
  <c r="E34" i="2"/>
  <c r="E43" i="3"/>
  <c r="E43" i="2"/>
  <c r="F47" i="8"/>
  <c r="F49" i="8" s="1"/>
  <c r="F56" i="8" s="1"/>
  <c r="D55" i="10"/>
  <c r="O55" i="10" s="1"/>
  <c r="O52" i="10"/>
  <c r="F56" i="11"/>
  <c r="O43" i="12"/>
  <c r="F41" i="2"/>
  <c r="F41" i="3"/>
  <c r="H39" i="3"/>
  <c r="H39" i="2"/>
  <c r="L16" i="3"/>
  <c r="L43" i="3"/>
  <c r="G52" i="4"/>
  <c r="D13" i="2"/>
  <c r="D28" i="2"/>
  <c r="G39" i="2"/>
  <c r="D50" i="2"/>
  <c r="H26" i="4"/>
  <c r="F50" i="2"/>
  <c r="F50" i="3"/>
  <c r="G34" i="2"/>
  <c r="G34" i="3"/>
  <c r="H38" i="2"/>
  <c r="H38" i="3"/>
  <c r="O34" i="10"/>
  <c r="F40" i="10"/>
  <c r="O31" i="12"/>
  <c r="O37" i="12"/>
  <c r="E39" i="4"/>
  <c r="K39" i="2"/>
  <c r="O21" i="1"/>
  <c r="G28" i="4"/>
  <c r="G29" i="4"/>
  <c r="G30" i="4"/>
  <c r="H30" i="4" s="1"/>
  <c r="K31" i="1"/>
  <c r="G31" i="4" s="1"/>
  <c r="G55" i="4"/>
  <c r="K24" i="3"/>
  <c r="O24" i="3" s="1"/>
  <c r="O53" i="4"/>
  <c r="E35" i="3"/>
  <c r="E35" i="2"/>
  <c r="G40" i="3"/>
  <c r="G40" i="2"/>
  <c r="H26" i="3"/>
  <c r="H26" i="2"/>
  <c r="J39" i="2"/>
  <c r="J39" i="3"/>
  <c r="J56" i="11"/>
  <c r="O55" i="12"/>
  <c r="O48" i="2"/>
  <c r="E37" i="2"/>
  <c r="E37" i="3"/>
  <c r="O37" i="11"/>
  <c r="I37" i="3"/>
  <c r="L19" i="3"/>
  <c r="L20" i="3"/>
  <c r="D22" i="1"/>
  <c r="L46" i="3"/>
  <c r="J26" i="2"/>
  <c r="F30" i="2"/>
  <c r="K18" i="3"/>
  <c r="O18" i="3" s="1"/>
  <c r="O18" i="4" s="1"/>
  <c r="F40" i="3"/>
  <c r="F40" i="2"/>
  <c r="F55" i="3"/>
  <c r="F55" i="2"/>
  <c r="G48" i="3"/>
  <c r="K48" i="3" s="1"/>
  <c r="O48" i="3" s="1"/>
  <c r="O48" i="4" s="1"/>
  <c r="G48" i="2"/>
  <c r="E32" i="4"/>
  <c r="F32" i="4" s="1"/>
  <c r="H32" i="4" s="1"/>
  <c r="K32" i="2"/>
  <c r="O52" i="6"/>
  <c r="O46" i="9"/>
  <c r="O25" i="10"/>
  <c r="D31" i="10"/>
  <c r="O31" i="10" s="1"/>
  <c r="O20" i="11"/>
  <c r="O29" i="11"/>
  <c r="O52" i="12"/>
  <c r="D22" i="6"/>
  <c r="O25" i="9"/>
  <c r="O21" i="10"/>
  <c r="D22" i="8"/>
  <c r="E31" i="8"/>
  <c r="O31" i="8" s="1"/>
  <c r="D40" i="9"/>
  <c r="O40" i="9" s="1"/>
  <c r="O20" i="12"/>
  <c r="O28" i="12"/>
  <c r="O29" i="12"/>
  <c r="K23" i="3"/>
  <c r="O23" i="3" s="1"/>
  <c r="O37" i="9"/>
  <c r="E40" i="10"/>
  <c r="G22" i="11"/>
  <c r="G47" i="11" s="1"/>
  <c r="G49" i="11" s="1"/>
  <c r="G56" i="11" s="1"/>
  <c r="D22" i="11"/>
  <c r="O46" i="11"/>
  <c r="O46" i="12"/>
  <c r="I34" i="3"/>
  <c r="O16" i="12"/>
  <c r="K35" i="3"/>
  <c r="O35" i="3" s="1"/>
  <c r="O35" i="4" s="1"/>
  <c r="O37" i="5"/>
  <c r="O28" i="9"/>
  <c r="E56" i="11"/>
  <c r="O40" i="12"/>
  <c r="O52" i="7"/>
  <c r="F31" i="8"/>
  <c r="O43" i="9"/>
  <c r="O16" i="11"/>
  <c r="O39" i="11"/>
  <c r="D31" i="5"/>
  <c r="O31" i="5" s="1"/>
  <c r="O29" i="5"/>
  <c r="O22" i="12"/>
  <c r="O25" i="5"/>
  <c r="O38" i="6"/>
  <c r="D31" i="7"/>
  <c r="O31" i="7" s="1"/>
  <c r="O46" i="8"/>
  <c r="O19" i="9"/>
  <c r="O37" i="10"/>
  <c r="D47" i="12"/>
  <c r="O21" i="5"/>
  <c r="O34" i="9"/>
  <c r="O28" i="11"/>
  <c r="I28" i="3"/>
  <c r="O34" i="12"/>
  <c r="G31" i="3" l="1"/>
  <c r="G31" i="2"/>
  <c r="J22" i="2"/>
  <c r="J22" i="3"/>
  <c r="E37" i="4"/>
  <c r="K37" i="2"/>
  <c r="J52" i="3"/>
  <c r="J52" i="2"/>
  <c r="E52" i="3"/>
  <c r="E52" i="2"/>
  <c r="O12" i="4"/>
  <c r="O21" i="3"/>
  <c r="O21" i="4" s="1"/>
  <c r="H43" i="2"/>
  <c r="H43" i="3"/>
  <c r="K43" i="3" s="1"/>
  <c r="O43" i="3" s="1"/>
  <c r="O43" i="4" s="1"/>
  <c r="I46" i="2"/>
  <c r="D46" i="4"/>
  <c r="D47" i="5"/>
  <c r="O29" i="2"/>
  <c r="O31" i="2" s="1"/>
  <c r="E47" i="8"/>
  <c r="E49" i="8" s="1"/>
  <c r="E56" i="8" s="1"/>
  <c r="D38" i="3"/>
  <c r="D38" i="2"/>
  <c r="J40" i="3"/>
  <c r="J40" i="2"/>
  <c r="H40" i="3"/>
  <c r="H40" i="2"/>
  <c r="E55" i="3"/>
  <c r="K55" i="3" s="1"/>
  <c r="O55" i="3" s="1"/>
  <c r="E55" i="2"/>
  <c r="H34" i="2"/>
  <c r="H34" i="3"/>
  <c r="K34" i="3" s="1"/>
  <c r="O34" i="3" s="1"/>
  <c r="J55" i="3"/>
  <c r="J55" i="2"/>
  <c r="D16" i="4"/>
  <c r="I16" i="2"/>
  <c r="J34" i="3"/>
  <c r="J34" i="2"/>
  <c r="J21" i="3"/>
  <c r="J21" i="2"/>
  <c r="I40" i="3"/>
  <c r="O40" i="11"/>
  <c r="O15" i="4"/>
  <c r="H29" i="3"/>
  <c r="H29" i="2"/>
  <c r="O46" i="2"/>
  <c r="D40" i="2"/>
  <c r="D40" i="3"/>
  <c r="I43" i="2"/>
  <c r="D43" i="4"/>
  <c r="F43" i="4" s="1"/>
  <c r="H43" i="4" s="1"/>
  <c r="D39" i="4"/>
  <c r="F39" i="4" s="1"/>
  <c r="H39" i="4" s="1"/>
  <c r="O39" i="4" s="1"/>
  <c r="I39" i="2"/>
  <c r="H46" i="2"/>
  <c r="H46" i="3"/>
  <c r="J13" i="3"/>
  <c r="K13" i="3" s="1"/>
  <c r="O13" i="3" s="1"/>
  <c r="O13" i="4" s="1"/>
  <c r="J13" i="2"/>
  <c r="D49" i="7"/>
  <c r="O47" i="7"/>
  <c r="H19" i="2"/>
  <c r="H19" i="3"/>
  <c r="K19" i="3" s="1"/>
  <c r="F52" i="3"/>
  <c r="F52" i="2"/>
  <c r="H25" i="3"/>
  <c r="H25" i="2"/>
  <c r="L22" i="3"/>
  <c r="D47" i="1"/>
  <c r="O22" i="1"/>
  <c r="G22" i="4"/>
  <c r="K47" i="1"/>
  <c r="I38" i="2"/>
  <c r="D38" i="4"/>
  <c r="F38" i="4" s="1"/>
  <c r="H38" i="4" s="1"/>
  <c r="O38" i="3"/>
  <c r="O38" i="4" s="1"/>
  <c r="O32" i="4"/>
  <c r="O19" i="3"/>
  <c r="O19" i="4" s="1"/>
  <c r="J31" i="3"/>
  <c r="J31" i="2"/>
  <c r="J25" i="3"/>
  <c r="J25" i="2"/>
  <c r="L40" i="3"/>
  <c r="O40" i="1"/>
  <c r="D21" i="3"/>
  <c r="D21" i="2"/>
  <c r="K55" i="2"/>
  <c r="E55" i="4"/>
  <c r="F55" i="4" s="1"/>
  <c r="H55" i="4" s="1"/>
  <c r="J37" i="3"/>
  <c r="J37" i="2"/>
  <c r="O22" i="6"/>
  <c r="D47" i="6"/>
  <c r="D21" i="4"/>
  <c r="F21" i="4" s="1"/>
  <c r="H21" i="4" s="1"/>
  <c r="I21" i="2"/>
  <c r="D46" i="3"/>
  <c r="K46" i="3" s="1"/>
  <c r="O46" i="3" s="1"/>
  <c r="D46" i="2"/>
  <c r="O16" i="3"/>
  <c r="E39" i="3"/>
  <c r="K39" i="3" s="1"/>
  <c r="E39" i="2"/>
  <c r="G52" i="3"/>
  <c r="G52" i="2"/>
  <c r="L31" i="3"/>
  <c r="O31" i="1"/>
  <c r="O20" i="3"/>
  <c r="D29" i="3"/>
  <c r="D29" i="2"/>
  <c r="D31" i="2"/>
  <c r="D31" i="3"/>
  <c r="H21" i="3"/>
  <c r="H21" i="2"/>
  <c r="E46" i="4"/>
  <c r="K46" i="2"/>
  <c r="O30" i="3"/>
  <c r="O30" i="4" s="1"/>
  <c r="O24" i="4"/>
  <c r="I22" i="3"/>
  <c r="O22" i="11"/>
  <c r="D47" i="11"/>
  <c r="E40" i="4"/>
  <c r="K40" i="2"/>
  <c r="H37" i="3"/>
  <c r="H37" i="2"/>
  <c r="O29" i="3"/>
  <c r="O23" i="4"/>
  <c r="E52" i="4"/>
  <c r="F52" i="4" s="1"/>
  <c r="H52" i="4" s="1"/>
  <c r="K52" i="2"/>
  <c r="E40" i="3"/>
  <c r="E40" i="2"/>
  <c r="O20" i="2"/>
  <c r="O22" i="2" s="1"/>
  <c r="G55" i="3"/>
  <c r="G55" i="2"/>
  <c r="I28" i="2"/>
  <c r="D28" i="4"/>
  <c r="E31" i="4"/>
  <c r="K31" i="2"/>
  <c r="D47" i="8"/>
  <c r="O22" i="8"/>
  <c r="O47" i="12"/>
  <c r="D49" i="12"/>
  <c r="G46" i="2"/>
  <c r="G46" i="3"/>
  <c r="O51" i="4"/>
  <c r="L55" i="3"/>
  <c r="O55" i="1"/>
  <c r="F31" i="3"/>
  <c r="F31" i="2"/>
  <c r="E38" i="3"/>
  <c r="E38" i="2"/>
  <c r="H28" i="3"/>
  <c r="K28" i="3" s="1"/>
  <c r="O28" i="3" s="1"/>
  <c r="H28" i="2"/>
  <c r="D25" i="3"/>
  <c r="D25" i="2"/>
  <c r="D37" i="2"/>
  <c r="D37" i="3"/>
  <c r="E29" i="4"/>
  <c r="K29" i="2"/>
  <c r="D29" i="4"/>
  <c r="I29" i="2"/>
  <c r="D37" i="4"/>
  <c r="F37" i="4" s="1"/>
  <c r="H37" i="4" s="1"/>
  <c r="I37" i="2"/>
  <c r="D47" i="10"/>
  <c r="D52" i="3"/>
  <c r="D52" i="2"/>
  <c r="E20" i="4"/>
  <c r="K20" i="2"/>
  <c r="O38" i="2"/>
  <c r="O40" i="2" s="1"/>
  <c r="O34" i="2"/>
  <c r="E16" i="4"/>
  <c r="K16" i="2"/>
  <c r="D19" i="4"/>
  <c r="F19" i="4" s="1"/>
  <c r="H19" i="4" s="1"/>
  <c r="I19" i="2"/>
  <c r="F22" i="3"/>
  <c r="F22" i="2"/>
  <c r="O13" i="2"/>
  <c r="F47" i="10"/>
  <c r="F49" i="10" s="1"/>
  <c r="F56" i="10" s="1"/>
  <c r="O22" i="9"/>
  <c r="D47" i="9"/>
  <c r="G30" i="3"/>
  <c r="K30" i="3" s="1"/>
  <c r="G30" i="2"/>
  <c r="E34" i="4"/>
  <c r="F34" i="4" s="1"/>
  <c r="H34" i="4" s="1"/>
  <c r="K34" i="2"/>
  <c r="E22" i="4"/>
  <c r="K22" i="2"/>
  <c r="O22" i="5"/>
  <c r="E28" i="4"/>
  <c r="K28" i="2"/>
  <c r="D20" i="4"/>
  <c r="F20" i="4" s="1"/>
  <c r="H20" i="4" s="1"/>
  <c r="I20" i="2"/>
  <c r="O50" i="2"/>
  <c r="O52" i="2" s="1"/>
  <c r="O55" i="2" s="1"/>
  <c r="E43" i="4"/>
  <c r="K43" i="2"/>
  <c r="D31" i="4"/>
  <c r="I31" i="2"/>
  <c r="O29" i="4" l="1"/>
  <c r="F31" i="4"/>
  <c r="H31" i="4" s="1"/>
  <c r="F29" i="4"/>
  <c r="H29" i="4" s="1"/>
  <c r="F28" i="4"/>
  <c r="H28" i="4" s="1"/>
  <c r="K40" i="3"/>
  <c r="O40" i="3" s="1"/>
  <c r="D49" i="8"/>
  <c r="O47" i="8"/>
  <c r="K31" i="3"/>
  <c r="O31" i="3" s="1"/>
  <c r="O31" i="4" s="1"/>
  <c r="O16" i="4"/>
  <c r="K21" i="3"/>
  <c r="D22" i="3"/>
  <c r="K22" i="3" s="1"/>
  <c r="O22" i="3" s="1"/>
  <c r="D22" i="2"/>
  <c r="O55" i="4"/>
  <c r="F47" i="2"/>
  <c r="F47" i="3"/>
  <c r="F16" i="4"/>
  <c r="H16" i="4" s="1"/>
  <c r="K38" i="3"/>
  <c r="D49" i="10"/>
  <c r="O47" i="10"/>
  <c r="D49" i="9"/>
  <c r="O47" i="9"/>
  <c r="G47" i="4"/>
  <c r="K49" i="1"/>
  <c r="D56" i="7"/>
  <c r="O56" i="7" s="1"/>
  <c r="O49" i="7"/>
  <c r="H22" i="3"/>
  <c r="H22" i="2"/>
  <c r="O47" i="11"/>
  <c r="I47" i="3"/>
  <c r="D49" i="11"/>
  <c r="K29" i="3"/>
  <c r="O28" i="4"/>
  <c r="K37" i="3"/>
  <c r="O37" i="3" s="1"/>
  <c r="O37" i="4" s="1"/>
  <c r="D22" i="4"/>
  <c r="F22" i="4" s="1"/>
  <c r="H22" i="4" s="1"/>
  <c r="I22" i="2"/>
  <c r="O34" i="4"/>
  <c r="K25" i="3"/>
  <c r="O25" i="3" s="1"/>
  <c r="O25" i="4" s="1"/>
  <c r="D56" i="12"/>
  <c r="O56" i="12" s="1"/>
  <c r="O49" i="12"/>
  <c r="D49" i="6"/>
  <c r="O47" i="6"/>
  <c r="O47" i="1"/>
  <c r="D49" i="1"/>
  <c r="L47" i="3"/>
  <c r="F46" i="4"/>
  <c r="H46" i="4" s="1"/>
  <c r="O46" i="4" s="1"/>
  <c r="G22" i="3"/>
  <c r="G22" i="2"/>
  <c r="O20" i="4"/>
  <c r="D49" i="5"/>
  <c r="O47" i="5"/>
  <c r="K52" i="3"/>
  <c r="O52" i="3" s="1"/>
  <c r="O52" i="4" s="1"/>
  <c r="E47" i="4"/>
  <c r="K47" i="2"/>
  <c r="E22" i="3"/>
  <c r="E22" i="2"/>
  <c r="I40" i="2"/>
  <c r="D40" i="4"/>
  <c r="F40" i="4" s="1"/>
  <c r="H40" i="4" s="1"/>
  <c r="F56" i="2" l="1"/>
  <c r="F56" i="3"/>
  <c r="H47" i="2"/>
  <c r="H47" i="3"/>
  <c r="O22" i="4"/>
  <c r="O49" i="1"/>
  <c r="L49" i="3"/>
  <c r="D56" i="1"/>
  <c r="O49" i="9"/>
  <c r="D56" i="9"/>
  <c r="O56" i="9" s="1"/>
  <c r="I49" i="3"/>
  <c r="O49" i="11"/>
  <c r="D56" i="11"/>
  <c r="G47" i="3"/>
  <c r="G47" i="2"/>
  <c r="D56" i="10"/>
  <c r="O56" i="10" s="1"/>
  <c r="O49" i="10"/>
  <c r="O49" i="6"/>
  <c r="D56" i="6"/>
  <c r="O56" i="6" s="1"/>
  <c r="I47" i="2"/>
  <c r="D47" i="4"/>
  <c r="F47" i="4" s="1"/>
  <c r="H47" i="4" s="1"/>
  <c r="O40" i="4"/>
  <c r="G49" i="4"/>
  <c r="K56" i="1"/>
  <c r="G56" i="4" s="1"/>
  <c r="J47" i="2"/>
  <c r="J47" i="3"/>
  <c r="E47" i="3"/>
  <c r="E47" i="2"/>
  <c r="O49" i="8"/>
  <c r="D56" i="8"/>
  <c r="O56" i="8" s="1"/>
  <c r="E49" i="4"/>
  <c r="K49" i="2"/>
  <c r="D47" i="3"/>
  <c r="D47" i="2"/>
  <c r="K56" i="2"/>
  <c r="E56" i="4"/>
  <c r="D56" i="5"/>
  <c r="O56" i="5" s="1"/>
  <c r="O49" i="5"/>
  <c r="F49" i="2"/>
  <c r="F49" i="3"/>
  <c r="O56" i="11" l="1"/>
  <c r="I56" i="3"/>
  <c r="H56" i="3"/>
  <c r="H56" i="2"/>
  <c r="H49" i="3"/>
  <c r="H49" i="2"/>
  <c r="L56" i="3"/>
  <c r="O56" i="1"/>
  <c r="D49" i="2"/>
  <c r="D49" i="3"/>
  <c r="K47" i="3"/>
  <c r="O47" i="3" s="1"/>
  <c r="O47" i="4" s="1"/>
  <c r="G56" i="3"/>
  <c r="G56" i="2"/>
  <c r="E49" i="2"/>
  <c r="E49" i="3"/>
  <c r="D56" i="2"/>
  <c r="D56" i="3"/>
  <c r="O47" i="2"/>
  <c r="E56" i="2"/>
  <c r="E56" i="3"/>
  <c r="G49" i="3"/>
  <c r="G49" i="2"/>
  <c r="J49" i="3"/>
  <c r="J49" i="2"/>
  <c r="J56" i="3"/>
  <c r="J56" i="2"/>
  <c r="D49" i="4"/>
  <c r="F49" i="4" s="1"/>
  <c r="H49" i="4" s="1"/>
  <c r="I49" i="2"/>
  <c r="O49" i="2" l="1"/>
  <c r="D56" i="4"/>
  <c r="F56" i="4" s="1"/>
  <c r="H56" i="4" s="1"/>
  <c r="I56" i="2"/>
  <c r="O56" i="2" s="1"/>
  <c r="K49" i="3"/>
  <c r="O49" i="3" s="1"/>
  <c r="O49" i="4" s="1"/>
  <c r="K56" i="3"/>
  <c r="O56" i="3" s="1"/>
  <c r="O56" i="4" l="1"/>
</calcChain>
</file>

<file path=xl/sharedStrings.xml><?xml version="1.0" encoding="utf-8"?>
<sst xmlns="http://schemas.openxmlformats.org/spreadsheetml/2006/main" count="960" uniqueCount="119">
  <si>
    <t xml:space="preserve">   ＜青森県内市町村別自動車保有車両数＞</t>
    <phoneticPr fontId="6"/>
  </si>
  <si>
    <t>東北運輸局青森運輸支局</t>
    <rPh sb="7" eb="9">
      <t>ウンユ</t>
    </rPh>
    <phoneticPr fontId="6"/>
  </si>
  <si>
    <t>　令和3年3月31日現在</t>
    <rPh sb="1" eb="3">
      <t>レイワ</t>
    </rPh>
    <rPh sb="4" eb="5">
      <t>ネン</t>
    </rPh>
    <phoneticPr fontId="6"/>
  </si>
  <si>
    <t>市  町  村  別</t>
    <phoneticPr fontId="6"/>
  </si>
  <si>
    <t>青森市　</t>
    <phoneticPr fontId="6"/>
  </si>
  <si>
    <t>弘前市</t>
    <phoneticPr fontId="6"/>
  </si>
  <si>
    <t>黒石市</t>
    <phoneticPr fontId="6"/>
  </si>
  <si>
    <t>五所川原市</t>
    <phoneticPr fontId="6"/>
  </si>
  <si>
    <t>むつ市</t>
    <phoneticPr fontId="6"/>
  </si>
  <si>
    <t>つがる市</t>
    <rPh sb="3" eb="4">
      <t>シ</t>
    </rPh>
    <phoneticPr fontId="6"/>
  </si>
  <si>
    <t>平　川　市</t>
    <rPh sb="0" eb="1">
      <t>ヒラ</t>
    </rPh>
    <rPh sb="2" eb="3">
      <t>カワ</t>
    </rPh>
    <rPh sb="4" eb="5">
      <t>シ</t>
    </rPh>
    <phoneticPr fontId="6"/>
  </si>
  <si>
    <t>八戸市</t>
    <phoneticPr fontId="6"/>
  </si>
  <si>
    <t>十和田市</t>
    <phoneticPr fontId="6"/>
  </si>
  <si>
    <t>三沢市</t>
    <phoneticPr fontId="6"/>
  </si>
  <si>
    <t>駐留軍内数</t>
    <phoneticPr fontId="6"/>
  </si>
  <si>
    <t>市計</t>
    <phoneticPr fontId="6"/>
  </si>
  <si>
    <t>用途別</t>
    <phoneticPr fontId="6"/>
  </si>
  <si>
    <t>車種別</t>
    <phoneticPr fontId="6"/>
  </si>
  <si>
    <t>業態別</t>
    <phoneticPr fontId="6"/>
  </si>
  <si>
    <t>貨    物    車</t>
    <phoneticPr fontId="6"/>
  </si>
  <si>
    <t>普通車</t>
    <phoneticPr fontId="6"/>
  </si>
  <si>
    <t>自家用</t>
    <phoneticPr fontId="6"/>
  </si>
  <si>
    <t>事業用</t>
    <phoneticPr fontId="6"/>
  </si>
  <si>
    <t>計</t>
    <phoneticPr fontId="6"/>
  </si>
  <si>
    <t>小型車</t>
    <phoneticPr fontId="6"/>
  </si>
  <si>
    <t>被牽引車</t>
    <phoneticPr fontId="6"/>
  </si>
  <si>
    <t>合 計</t>
    <phoneticPr fontId="6"/>
  </si>
  <si>
    <t>乗   合   車</t>
    <phoneticPr fontId="6"/>
  </si>
  <si>
    <t>乗   用   車</t>
    <phoneticPr fontId="6"/>
  </si>
  <si>
    <t>特種用途車</t>
    <phoneticPr fontId="6"/>
  </si>
  <si>
    <t>大型特殊車</t>
    <phoneticPr fontId="6"/>
  </si>
  <si>
    <t>登録車両数合計</t>
    <phoneticPr fontId="6"/>
  </si>
  <si>
    <t>小  型  二 輪 車</t>
    <phoneticPr fontId="6"/>
  </si>
  <si>
    <t>検査車両数合計</t>
    <phoneticPr fontId="6"/>
  </si>
  <si>
    <t>軽 自 動 車</t>
    <phoneticPr fontId="6"/>
  </si>
  <si>
    <t>四輪</t>
    <phoneticPr fontId="6"/>
  </si>
  <si>
    <t>乗用車</t>
    <phoneticPr fontId="6"/>
  </si>
  <si>
    <t>貨物車</t>
    <phoneticPr fontId="6"/>
  </si>
  <si>
    <t>特      種</t>
    <phoneticPr fontId="6"/>
  </si>
  <si>
    <t>二      輪</t>
    <phoneticPr fontId="6"/>
  </si>
  <si>
    <t>-</t>
    <phoneticPr fontId="6"/>
  </si>
  <si>
    <t>届出車両数合計</t>
    <rPh sb="0" eb="7">
      <t>トドケデシャリョウスウゴウケイ</t>
    </rPh>
    <phoneticPr fontId="6"/>
  </si>
  <si>
    <t>総      合      計</t>
    <phoneticPr fontId="6"/>
  </si>
  <si>
    <t>　</t>
  </si>
  <si>
    <t>東津軽郡</t>
    <phoneticPr fontId="6"/>
  </si>
  <si>
    <t>西津軽郡</t>
    <phoneticPr fontId="6"/>
  </si>
  <si>
    <t>中津軽郡</t>
    <phoneticPr fontId="6"/>
  </si>
  <si>
    <t>南津軽郡</t>
    <phoneticPr fontId="6"/>
  </si>
  <si>
    <t>北津軽郡</t>
    <phoneticPr fontId="6"/>
  </si>
  <si>
    <t>上北郡</t>
    <phoneticPr fontId="6"/>
  </si>
  <si>
    <t>下北郡</t>
    <phoneticPr fontId="6"/>
  </si>
  <si>
    <t>三戸郡</t>
    <phoneticPr fontId="6"/>
  </si>
  <si>
    <t>郡計</t>
    <phoneticPr fontId="6"/>
  </si>
  <si>
    <t>用途別</t>
  </si>
  <si>
    <t>車種別</t>
  </si>
  <si>
    <t>業態別</t>
  </si>
  <si>
    <t>普通車</t>
  </si>
  <si>
    <t>自家用</t>
  </si>
  <si>
    <t>事業用</t>
  </si>
  <si>
    <t>計</t>
  </si>
  <si>
    <t>小型車</t>
  </si>
  <si>
    <t>被牽引車</t>
  </si>
  <si>
    <t>乗    合    車</t>
    <phoneticPr fontId="6"/>
  </si>
  <si>
    <t>特種用途車</t>
  </si>
  <si>
    <t>大型特殊車</t>
  </si>
  <si>
    <t>登録車両数合計</t>
  </si>
  <si>
    <t>検査車両数合計</t>
  </si>
  <si>
    <t>四輪</t>
  </si>
  <si>
    <t>乗用車</t>
  </si>
  <si>
    <t>貨物車</t>
  </si>
  <si>
    <t>　</t>
    <phoneticPr fontId="6"/>
  </si>
  <si>
    <t>横浜町　　　野辺地町　　上北郡の内</t>
    <phoneticPr fontId="6"/>
  </si>
  <si>
    <t>郡部計</t>
    <phoneticPr fontId="6"/>
  </si>
  <si>
    <t>七市計</t>
    <rPh sb="0" eb="1">
      <t>ナナ</t>
    </rPh>
    <phoneticPr fontId="6"/>
  </si>
  <si>
    <t>青森管轄計</t>
    <phoneticPr fontId="6"/>
  </si>
  <si>
    <t>横浜町を除く野辺地町　　　　　上北郡</t>
    <phoneticPr fontId="6"/>
  </si>
  <si>
    <t>三市計</t>
    <phoneticPr fontId="6"/>
  </si>
  <si>
    <t>八戸管轄計</t>
    <phoneticPr fontId="6"/>
  </si>
  <si>
    <t>総合計</t>
    <phoneticPr fontId="6"/>
  </si>
  <si>
    <t xml:space="preserve">   東　　津　　軽　　郡</t>
    <phoneticPr fontId="6"/>
  </si>
  <si>
    <t>平内町</t>
    <phoneticPr fontId="6"/>
  </si>
  <si>
    <t>外ヶ浜町</t>
    <rPh sb="0" eb="1">
      <t>ソト</t>
    </rPh>
    <rPh sb="2" eb="3">
      <t>ハマ</t>
    </rPh>
    <rPh sb="3" eb="4">
      <t>マチ</t>
    </rPh>
    <phoneticPr fontId="6"/>
  </si>
  <si>
    <t>今別町</t>
    <phoneticPr fontId="6"/>
  </si>
  <si>
    <t>蓬田村</t>
    <phoneticPr fontId="6"/>
  </si>
  <si>
    <t xml:space="preserve">   西　　津　　軽　　郡</t>
    <phoneticPr fontId="6"/>
  </si>
  <si>
    <t>鰺ｹ沢町</t>
    <phoneticPr fontId="6"/>
  </si>
  <si>
    <t>深浦町</t>
    <phoneticPr fontId="6"/>
  </si>
  <si>
    <t xml:space="preserve">   中　　津　　軽　　郡</t>
    <phoneticPr fontId="6"/>
  </si>
  <si>
    <t>西目屋村</t>
    <phoneticPr fontId="6"/>
  </si>
  <si>
    <t xml:space="preserve"> </t>
  </si>
  <si>
    <t xml:space="preserve">   南　　津　　軽　　郡</t>
    <phoneticPr fontId="6"/>
  </si>
  <si>
    <t>藤崎町</t>
    <phoneticPr fontId="6"/>
  </si>
  <si>
    <t>大鰐町</t>
    <phoneticPr fontId="6"/>
  </si>
  <si>
    <t>田舎舘村</t>
    <phoneticPr fontId="6"/>
  </si>
  <si>
    <t xml:space="preserve">   北　　津　　軽　　郡</t>
    <phoneticPr fontId="6"/>
  </si>
  <si>
    <t>板柳町</t>
    <phoneticPr fontId="6"/>
  </si>
  <si>
    <t>中泊町</t>
    <rPh sb="1" eb="2">
      <t>トマリ</t>
    </rPh>
    <phoneticPr fontId="6"/>
  </si>
  <si>
    <t>鶴田町</t>
    <phoneticPr fontId="6"/>
  </si>
  <si>
    <t xml:space="preserve">   下　　北　　郡</t>
    <phoneticPr fontId="6"/>
  </si>
  <si>
    <t>大間町</t>
    <phoneticPr fontId="6"/>
  </si>
  <si>
    <t>東通村</t>
    <phoneticPr fontId="6"/>
  </si>
  <si>
    <t>風間浦村</t>
    <phoneticPr fontId="6"/>
  </si>
  <si>
    <t>佐井村</t>
    <phoneticPr fontId="6"/>
  </si>
  <si>
    <t>届出車両数合計</t>
    <rPh sb="0" eb="2">
      <t>トドケデ</t>
    </rPh>
    <rPh sb="2" eb="4">
      <t>シャリョウ</t>
    </rPh>
    <rPh sb="4" eb="5">
      <t>スウ</t>
    </rPh>
    <rPh sb="5" eb="7">
      <t>ゴウケイ</t>
    </rPh>
    <phoneticPr fontId="6"/>
  </si>
  <si>
    <t xml:space="preserve">   上　　北　　郡</t>
    <phoneticPr fontId="6"/>
  </si>
  <si>
    <t>野辺地町</t>
    <phoneticPr fontId="6"/>
  </si>
  <si>
    <t>横浜町</t>
    <phoneticPr fontId="6"/>
  </si>
  <si>
    <t>おいらせ町</t>
    <rPh sb="4" eb="5">
      <t>チョウ</t>
    </rPh>
    <phoneticPr fontId="6"/>
  </si>
  <si>
    <t>六戸町</t>
    <phoneticPr fontId="6"/>
  </si>
  <si>
    <t>七戸町</t>
    <phoneticPr fontId="6"/>
  </si>
  <si>
    <t>東北町</t>
    <phoneticPr fontId="6"/>
  </si>
  <si>
    <t>六ヶ所村</t>
    <phoneticPr fontId="6"/>
  </si>
  <si>
    <t xml:space="preserve">   三　　戸　　郡</t>
    <phoneticPr fontId="6"/>
  </si>
  <si>
    <t>三戸町</t>
    <phoneticPr fontId="6"/>
  </si>
  <si>
    <t>五戸町</t>
    <phoneticPr fontId="6"/>
  </si>
  <si>
    <t>田子町</t>
    <phoneticPr fontId="6"/>
  </si>
  <si>
    <t>南部町</t>
    <phoneticPr fontId="6"/>
  </si>
  <si>
    <t>階上町</t>
    <phoneticPr fontId="6"/>
  </si>
  <si>
    <t>新郷村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</si>
</sst>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16"/>
      <name val="ＭＳ ゴシック"/>
      <family val="3"/>
      <charset val="128"/>
    </font>
    <font>
      <sz val="16"/>
      <name val="ＭＳ 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i/>
      <sz val="12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4"/>
      <name val="HG明朝E"/>
      <family val="1"/>
      <charset val="128"/>
    </font>
    <font>
      <b/>
      <i/>
      <sz val="16"/>
      <name val="ＭＳ Ｐゴシック"/>
      <family val="3"/>
      <charset val="128"/>
    </font>
    <font>
      <sz val="16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name val="ＭＳ Ｐ明朝"/>
      <family val="1"/>
      <charset val="128"/>
    </font>
    <font>
      <b/>
      <sz val="14"/>
      <name val="ＭＳ Ｐ明朝"/>
      <family val="1"/>
      <charset val="128"/>
    </font>
    <font>
      <b/>
      <sz val="14"/>
      <name val="ＭＳ Ｐゴシック"/>
      <family val="3"/>
      <charset val="128"/>
    </font>
    <font>
      <b/>
      <i/>
      <sz val="12"/>
      <name val="ＭＳ Ｐ明朝"/>
      <family val="1"/>
      <charset val="128"/>
    </font>
    <font>
      <b/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207">
    <xf numFmtId="0" fontId="0" fillId="0" borderId="0" xfId="0">
      <alignment vertical="center"/>
    </xf>
    <xf numFmtId="0" fontId="1" fillId="0" borderId="0" xfId="2"/>
    <xf numFmtId="0" fontId="3" fillId="0" borderId="0" xfId="2" applyFont="1"/>
    <xf numFmtId="0" fontId="4" fillId="0" borderId="0" xfId="2" applyFont="1"/>
    <xf numFmtId="0" fontId="5" fillId="0" borderId="0" xfId="2" applyFont="1"/>
    <xf numFmtId="0" fontId="7" fillId="0" borderId="0" xfId="2" applyFont="1"/>
    <xf numFmtId="0" fontId="8" fillId="0" borderId="0" xfId="2" applyFont="1"/>
    <xf numFmtId="0" fontId="10" fillId="0" borderId="4" xfId="2" applyFont="1" applyBorder="1" applyAlignment="1">
      <alignment horizontal="center" vertical="center"/>
    </xf>
    <xf numFmtId="38" fontId="1" fillId="0" borderId="5" xfId="1" applyBorder="1">
      <alignment vertical="center"/>
    </xf>
    <xf numFmtId="38" fontId="1" fillId="0" borderId="3" xfId="1" applyBorder="1">
      <alignment vertical="center"/>
    </xf>
    <xf numFmtId="38" fontId="1" fillId="2" borderId="20" xfId="1" applyFill="1" applyBorder="1">
      <alignment vertical="center"/>
    </xf>
    <xf numFmtId="0" fontId="10" fillId="0" borderId="10" xfId="2" applyFont="1" applyBorder="1" applyAlignment="1">
      <alignment horizontal="center" vertical="center"/>
    </xf>
    <xf numFmtId="38" fontId="1" fillId="0" borderId="11" xfId="1" applyBorder="1">
      <alignment vertical="center"/>
    </xf>
    <xf numFmtId="38" fontId="1" fillId="0" borderId="9" xfId="1" applyBorder="1">
      <alignment vertical="center"/>
    </xf>
    <xf numFmtId="38" fontId="1" fillId="2" borderId="13" xfId="1" applyFill="1" applyBorder="1">
      <alignment vertical="center"/>
    </xf>
    <xf numFmtId="0" fontId="10" fillId="0" borderId="16" xfId="2" applyFont="1" applyBorder="1" applyAlignment="1">
      <alignment horizontal="center" vertical="center"/>
    </xf>
    <xf numFmtId="38" fontId="1" fillId="0" borderId="17" xfId="1" applyBorder="1">
      <alignment vertical="center"/>
    </xf>
    <xf numFmtId="38" fontId="1" fillId="2" borderId="21" xfId="1" applyFill="1" applyBorder="1">
      <alignment vertical="center"/>
    </xf>
    <xf numFmtId="38" fontId="1" fillId="0" borderId="25" xfId="1" applyBorder="1">
      <alignment vertical="center"/>
    </xf>
    <xf numFmtId="38" fontId="1" fillId="0" borderId="23" xfId="1" applyBorder="1">
      <alignment vertical="center"/>
    </xf>
    <xf numFmtId="0" fontId="10" fillId="0" borderId="28" xfId="2" applyFont="1" applyBorder="1" applyAlignment="1">
      <alignment horizontal="center" vertical="center"/>
    </xf>
    <xf numFmtId="38" fontId="1" fillId="0" borderId="29" xfId="1" applyBorder="1">
      <alignment vertical="center"/>
    </xf>
    <xf numFmtId="38" fontId="1" fillId="0" borderId="27" xfId="1" applyBorder="1">
      <alignment vertical="center"/>
    </xf>
    <xf numFmtId="38" fontId="0" fillId="0" borderId="33" xfId="1" applyFont="1" applyBorder="1" applyAlignment="1">
      <alignment horizontal="center" vertical="center"/>
    </xf>
    <xf numFmtId="38" fontId="0" fillId="0" borderId="31" xfId="1" applyFont="1" applyBorder="1" applyAlignment="1">
      <alignment horizontal="center" vertical="center"/>
    </xf>
    <xf numFmtId="38" fontId="1" fillId="2" borderId="21" xfId="1" applyFill="1" applyBorder="1" applyAlignment="1">
      <alignment horizontal="center" vertical="center"/>
    </xf>
    <xf numFmtId="38" fontId="1" fillId="2" borderId="25" xfId="1" applyFill="1" applyBorder="1">
      <alignment vertical="center"/>
    </xf>
    <xf numFmtId="38" fontId="1" fillId="2" borderId="23" xfId="1" applyFill="1" applyBorder="1">
      <alignment vertical="center"/>
    </xf>
    <xf numFmtId="38" fontId="1" fillId="2" borderId="34" xfId="1" applyFill="1" applyBorder="1">
      <alignment vertical="center"/>
    </xf>
    <xf numFmtId="0" fontId="12" fillId="0" borderId="0" xfId="2" applyFont="1"/>
    <xf numFmtId="0" fontId="13" fillId="0" borderId="0" xfId="2" applyFont="1"/>
    <xf numFmtId="0" fontId="14" fillId="0" borderId="0" xfId="2" applyFont="1"/>
    <xf numFmtId="0" fontId="15" fillId="0" borderId="0" xfId="2" applyFont="1" applyAlignment="1">
      <alignment horizontal="left"/>
    </xf>
    <xf numFmtId="38" fontId="1" fillId="0" borderId="38" xfId="1" applyBorder="1">
      <alignment vertical="center"/>
    </xf>
    <xf numFmtId="38" fontId="1" fillId="0" borderId="6" xfId="1" applyBorder="1">
      <alignment vertical="center"/>
    </xf>
    <xf numFmtId="38" fontId="1" fillId="0" borderId="39" xfId="1" applyBorder="1">
      <alignment vertical="center"/>
    </xf>
    <xf numFmtId="0" fontId="1" fillId="0" borderId="3" xfId="2" applyBorder="1" applyAlignment="1">
      <alignment vertical="center"/>
    </xf>
    <xf numFmtId="38" fontId="1" fillId="2" borderId="7" xfId="1" applyFill="1" applyBorder="1">
      <alignment vertical="center"/>
    </xf>
    <xf numFmtId="38" fontId="1" fillId="0" borderId="8" xfId="1" applyBorder="1">
      <alignment vertical="center"/>
    </xf>
    <xf numFmtId="38" fontId="1" fillId="0" borderId="40" xfId="1" applyBorder="1">
      <alignment vertical="center"/>
    </xf>
    <xf numFmtId="0" fontId="1" fillId="0" borderId="9" xfId="2" applyBorder="1" applyAlignment="1">
      <alignment vertical="center"/>
    </xf>
    <xf numFmtId="38" fontId="1" fillId="0" borderId="26" xfId="1" applyBorder="1">
      <alignment vertical="center"/>
    </xf>
    <xf numFmtId="38" fontId="1" fillId="0" borderId="12" xfId="1" applyBorder="1">
      <alignment vertical="center"/>
    </xf>
    <xf numFmtId="38" fontId="1" fillId="0" borderId="41" xfId="1" applyBorder="1">
      <alignment vertical="center"/>
    </xf>
    <xf numFmtId="0" fontId="1" fillId="0" borderId="15" xfId="2" applyBorder="1" applyAlignment="1">
      <alignment vertical="center"/>
    </xf>
    <xf numFmtId="38" fontId="1" fillId="2" borderId="42" xfId="1" applyFill="1" applyBorder="1">
      <alignment vertical="center"/>
    </xf>
    <xf numFmtId="38" fontId="1" fillId="0" borderId="2" xfId="1" applyBorder="1">
      <alignment vertical="center"/>
    </xf>
    <xf numFmtId="0" fontId="1" fillId="0" borderId="23" xfId="2" applyBorder="1" applyAlignment="1">
      <alignment vertical="center"/>
    </xf>
    <xf numFmtId="38" fontId="1" fillId="0" borderId="30" xfId="1" applyBorder="1">
      <alignment vertical="center"/>
    </xf>
    <xf numFmtId="38" fontId="1" fillId="0" borderId="26" xfId="1" applyBorder="1" applyAlignment="1">
      <alignment horizontal="center" vertical="center"/>
    </xf>
    <xf numFmtId="38" fontId="0" fillId="0" borderId="12" xfId="1" applyFont="1" applyBorder="1" applyAlignment="1">
      <alignment horizontal="center" vertical="center"/>
    </xf>
    <xf numFmtId="38" fontId="1" fillId="0" borderId="12" xfId="1" applyBorder="1" applyAlignment="1">
      <alignment horizontal="center" vertical="center"/>
    </xf>
    <xf numFmtId="38" fontId="1" fillId="0" borderId="41" xfId="1" applyBorder="1" applyAlignment="1">
      <alignment horizontal="center" vertical="center"/>
    </xf>
    <xf numFmtId="38" fontId="0" fillId="2" borderId="42" xfId="1" applyFont="1" applyFill="1" applyBorder="1" applyAlignment="1">
      <alignment horizontal="center" vertical="center"/>
    </xf>
    <xf numFmtId="38" fontId="1" fillId="2" borderId="22" xfId="1" applyFill="1" applyBorder="1">
      <alignment vertical="center"/>
    </xf>
    <xf numFmtId="38" fontId="1" fillId="2" borderId="43" xfId="1" applyFill="1" applyBorder="1">
      <alignment vertical="center"/>
    </xf>
    <xf numFmtId="0" fontId="1" fillId="2" borderId="23" xfId="2" applyFill="1" applyBorder="1" applyAlignment="1">
      <alignment vertical="center"/>
    </xf>
    <xf numFmtId="38" fontId="1" fillId="0" borderId="35" xfId="1" applyBorder="1">
      <alignment vertical="center"/>
    </xf>
    <xf numFmtId="38" fontId="1" fillId="0" borderId="49" xfId="1" applyBorder="1">
      <alignment vertical="center"/>
    </xf>
    <xf numFmtId="38" fontId="1" fillId="0" borderId="50" xfId="1" applyBorder="1">
      <alignment vertical="center"/>
    </xf>
    <xf numFmtId="38" fontId="1" fillId="0" borderId="51" xfId="1" applyBorder="1">
      <alignment vertical="center"/>
    </xf>
    <xf numFmtId="38" fontId="1" fillId="0" borderId="36" xfId="1" applyBorder="1">
      <alignment vertical="center"/>
    </xf>
    <xf numFmtId="38" fontId="1" fillId="0" borderId="31" xfId="1" applyBorder="1">
      <alignment vertical="center"/>
    </xf>
    <xf numFmtId="38" fontId="1" fillId="0" borderId="52" xfId="1" applyBorder="1">
      <alignment vertical="center"/>
    </xf>
    <xf numFmtId="38" fontId="1" fillId="0" borderId="53" xfId="1" applyBorder="1">
      <alignment vertical="center"/>
    </xf>
    <xf numFmtId="38" fontId="1" fillId="0" borderId="15" xfId="1" applyBorder="1">
      <alignment vertical="center"/>
    </xf>
    <xf numFmtId="38" fontId="1" fillId="0" borderId="54" xfId="1" applyBorder="1">
      <alignment vertical="center"/>
    </xf>
    <xf numFmtId="38" fontId="1" fillId="0" borderId="55" xfId="1" applyBorder="1">
      <alignment vertical="center"/>
    </xf>
    <xf numFmtId="38" fontId="1" fillId="0" borderId="56" xfId="1" applyBorder="1">
      <alignment vertical="center"/>
    </xf>
    <xf numFmtId="38" fontId="1" fillId="0" borderId="18" xfId="1" applyBorder="1">
      <alignment vertical="center"/>
    </xf>
    <xf numFmtId="38" fontId="1" fillId="0" borderId="57" xfId="1" applyBorder="1">
      <alignment vertical="center"/>
    </xf>
    <xf numFmtId="38" fontId="1" fillId="0" borderId="58" xfId="1" applyBorder="1">
      <alignment vertical="center"/>
    </xf>
    <xf numFmtId="38" fontId="1" fillId="0" borderId="51" xfId="1" applyBorder="1" applyAlignment="1">
      <alignment horizontal="center" vertical="center"/>
    </xf>
    <xf numFmtId="38" fontId="1" fillId="0" borderId="36" xfId="1" applyBorder="1" applyAlignment="1">
      <alignment horizontal="center" vertical="center"/>
    </xf>
    <xf numFmtId="38" fontId="0" fillId="0" borderId="41" xfId="1" applyFont="1" applyBorder="1" applyAlignment="1">
      <alignment horizontal="center" vertical="center"/>
    </xf>
    <xf numFmtId="38" fontId="1" fillId="2" borderId="56" xfId="1" applyFill="1" applyBorder="1">
      <alignment vertical="center"/>
    </xf>
    <xf numFmtId="38" fontId="1" fillId="2" borderId="31" xfId="1" applyFill="1" applyBorder="1">
      <alignment vertical="center"/>
    </xf>
    <xf numFmtId="0" fontId="1" fillId="0" borderId="6" xfId="2" applyBorder="1" applyAlignment="1">
      <alignment vertical="center"/>
    </xf>
    <xf numFmtId="38" fontId="1" fillId="2" borderId="9" xfId="1" applyFill="1" applyBorder="1">
      <alignment vertical="center"/>
    </xf>
    <xf numFmtId="38" fontId="1" fillId="2" borderId="18" xfId="1" applyFill="1" applyBorder="1">
      <alignment vertical="center"/>
    </xf>
    <xf numFmtId="38" fontId="1" fillId="2" borderId="12" xfId="1" applyFill="1" applyBorder="1">
      <alignment vertical="center"/>
    </xf>
    <xf numFmtId="0" fontId="1" fillId="0" borderId="18" xfId="2" applyBorder="1" applyAlignment="1">
      <alignment vertical="center"/>
    </xf>
    <xf numFmtId="38" fontId="0" fillId="0" borderId="36" xfId="1" applyFont="1" applyBorder="1" applyAlignment="1">
      <alignment horizontal="center" vertical="center"/>
    </xf>
    <xf numFmtId="38" fontId="0" fillId="2" borderId="12" xfId="1" applyFont="1" applyFill="1" applyBorder="1" applyAlignment="1">
      <alignment horizontal="center" vertical="center"/>
    </xf>
    <xf numFmtId="38" fontId="0" fillId="2" borderId="21" xfId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/>
    <xf numFmtId="0" fontId="18" fillId="0" borderId="0" xfId="2" applyFont="1"/>
    <xf numFmtId="0" fontId="19" fillId="0" borderId="0" xfId="2" applyFont="1"/>
    <xf numFmtId="0" fontId="15" fillId="0" borderId="0" xfId="2" applyFont="1"/>
    <xf numFmtId="38" fontId="1" fillId="0" borderId="60" xfId="1" applyBorder="1">
      <alignment vertical="center"/>
    </xf>
    <xf numFmtId="38" fontId="1" fillId="0" borderId="61" xfId="1" applyBorder="1">
      <alignment vertical="center"/>
    </xf>
    <xf numFmtId="38" fontId="1" fillId="0" borderId="62" xfId="1" applyBorder="1">
      <alignment vertical="center"/>
    </xf>
    <xf numFmtId="38" fontId="1" fillId="0" borderId="43" xfId="1" applyBorder="1">
      <alignment vertical="center"/>
    </xf>
    <xf numFmtId="38" fontId="1" fillId="0" borderId="63" xfId="1" applyBorder="1">
      <alignment vertical="center"/>
    </xf>
    <xf numFmtId="38" fontId="1" fillId="0" borderId="64" xfId="1" applyBorder="1">
      <alignment vertical="center"/>
    </xf>
    <xf numFmtId="38" fontId="1" fillId="0" borderId="10" xfId="1" applyBorder="1">
      <alignment vertical="center"/>
    </xf>
    <xf numFmtId="38" fontId="1" fillId="0" borderId="4" xfId="1" applyBorder="1">
      <alignment vertical="center"/>
    </xf>
    <xf numFmtId="38" fontId="1" fillId="2" borderId="65" xfId="1" applyFill="1" applyBorder="1">
      <alignment vertical="center"/>
    </xf>
    <xf numFmtId="38" fontId="1" fillId="0" borderId="16" xfId="1" applyBorder="1">
      <alignment vertical="center"/>
    </xf>
    <xf numFmtId="38" fontId="1" fillId="0" borderId="24" xfId="1" applyBorder="1">
      <alignment vertical="center"/>
    </xf>
    <xf numFmtId="38" fontId="1" fillId="0" borderId="28" xfId="1" applyBorder="1">
      <alignment vertical="center"/>
    </xf>
    <xf numFmtId="38" fontId="1" fillId="0" borderId="32" xfId="1" applyBorder="1">
      <alignment vertical="center"/>
    </xf>
    <xf numFmtId="38" fontId="0" fillId="2" borderId="19" xfId="1" applyFont="1" applyFill="1" applyBorder="1" applyAlignment="1">
      <alignment horizontal="center" vertical="center"/>
    </xf>
    <xf numFmtId="38" fontId="1" fillId="2" borderId="24" xfId="1" applyFill="1" applyBorder="1">
      <alignment vertical="center"/>
    </xf>
    <xf numFmtId="38" fontId="1" fillId="2" borderId="19" xfId="1" applyFill="1" applyBorder="1">
      <alignment vertical="center"/>
    </xf>
    <xf numFmtId="0" fontId="20" fillId="0" borderId="0" xfId="2" applyFont="1"/>
    <xf numFmtId="38" fontId="0" fillId="2" borderId="65" xfId="1" applyFont="1" applyFill="1" applyBorder="1" applyAlignment="1">
      <alignment horizontal="center" vertical="center"/>
    </xf>
    <xf numFmtId="38" fontId="0" fillId="0" borderId="3" xfId="1" applyFont="1" applyBorder="1">
      <alignment vertical="center"/>
    </xf>
    <xf numFmtId="38" fontId="1" fillId="0" borderId="69" xfId="1" applyBorder="1">
      <alignment vertical="center"/>
    </xf>
    <xf numFmtId="38" fontId="1" fillId="0" borderId="70" xfId="1" applyBorder="1">
      <alignment vertical="center"/>
    </xf>
    <xf numFmtId="38" fontId="1" fillId="0" borderId="71" xfId="1" applyBorder="1">
      <alignment vertical="center"/>
    </xf>
    <xf numFmtId="38" fontId="1" fillId="0" borderId="72" xfId="1" applyBorder="1">
      <alignment vertical="center"/>
    </xf>
    <xf numFmtId="38" fontId="0" fillId="0" borderId="72" xfId="1" quotePrefix="1" applyFont="1" applyBorder="1">
      <alignment vertical="center"/>
    </xf>
    <xf numFmtId="38" fontId="1" fillId="0" borderId="73" xfId="1" applyBorder="1">
      <alignment vertical="center"/>
    </xf>
    <xf numFmtId="38" fontId="0" fillId="0" borderId="64" xfId="1" applyFont="1" applyBorder="1" applyAlignment="1">
      <alignment horizontal="center" vertical="center"/>
    </xf>
    <xf numFmtId="38" fontId="1" fillId="2" borderId="70" xfId="1" applyFill="1" applyBorder="1">
      <alignment vertical="center"/>
    </xf>
    <xf numFmtId="0" fontId="10" fillId="0" borderId="8" xfId="2" applyFont="1" applyBorder="1" applyAlignment="1">
      <alignment horizontal="center" vertical="center" textRotation="255"/>
    </xf>
    <xf numFmtId="0" fontId="10" fillId="0" borderId="14" xfId="2" applyFont="1" applyBorder="1" applyAlignment="1">
      <alignment horizontal="center" vertical="center" textRotation="255"/>
    </xf>
    <xf numFmtId="0" fontId="10" fillId="0" borderId="9" xfId="2" applyFont="1" applyBorder="1" applyAlignment="1">
      <alignment horizontal="center" vertical="center" textRotation="255"/>
    </xf>
    <xf numFmtId="0" fontId="10" fillId="0" borderId="15" xfId="2" applyFont="1" applyBorder="1" applyAlignment="1">
      <alignment horizontal="center" vertical="center" textRotation="255"/>
    </xf>
    <xf numFmtId="0" fontId="10" fillId="0" borderId="10" xfId="2" applyFont="1" applyBorder="1" applyAlignment="1">
      <alignment horizontal="center" vertical="center" textRotation="255"/>
    </xf>
    <xf numFmtId="0" fontId="10" fillId="0" borderId="16" xfId="2" applyFont="1" applyBorder="1" applyAlignment="1">
      <alignment horizontal="center" vertical="center" textRotation="255"/>
    </xf>
    <xf numFmtId="0" fontId="9" fillId="0" borderId="0" xfId="2" applyFont="1" applyAlignment="1">
      <alignment horizontal="right" vertical="top"/>
    </xf>
    <xf numFmtId="0" fontId="1" fillId="0" borderId="0" xfId="2" applyAlignment="1">
      <alignment horizontal="right"/>
    </xf>
    <xf numFmtId="0" fontId="9" fillId="0" borderId="1" xfId="2" applyFont="1" applyBorder="1" applyAlignment="1">
      <alignment horizontal="right"/>
    </xf>
    <xf numFmtId="0" fontId="1" fillId="0" borderId="1" xfId="2" applyBorder="1"/>
    <xf numFmtId="0" fontId="10" fillId="0" borderId="2" xfId="2" applyFont="1" applyBorder="1" applyAlignment="1">
      <alignment horizontal="center" vertical="distributed"/>
    </xf>
    <xf numFmtId="0" fontId="10" fillId="0" borderId="3" xfId="2" applyFont="1" applyBorder="1" applyAlignment="1">
      <alignment horizontal="center" vertical="distributed"/>
    </xf>
    <xf numFmtId="0" fontId="10" fillId="0" borderId="4" xfId="2" applyFont="1" applyBorder="1" applyAlignment="1">
      <alignment horizontal="center" vertical="distributed"/>
    </xf>
    <xf numFmtId="0" fontId="10" fillId="0" borderId="5" xfId="2" applyFont="1" applyBorder="1" applyAlignment="1">
      <alignment horizontal="center" vertical="distributed" textRotation="255"/>
    </xf>
    <xf numFmtId="0" fontId="10" fillId="0" borderId="11" xfId="2" applyFont="1" applyBorder="1" applyAlignment="1">
      <alignment horizontal="center" vertical="distributed" textRotation="255"/>
    </xf>
    <xf numFmtId="0" fontId="10" fillId="0" borderId="17" xfId="2" applyFont="1" applyBorder="1" applyAlignment="1">
      <alignment horizontal="center" vertical="distributed" textRotation="255"/>
    </xf>
    <xf numFmtId="0" fontId="10" fillId="0" borderId="3" xfId="2" applyFont="1" applyBorder="1" applyAlignment="1">
      <alignment horizontal="center" vertical="distributed" textRotation="255"/>
    </xf>
    <xf numFmtId="0" fontId="10" fillId="0" borderId="9" xfId="2" applyFont="1" applyBorder="1" applyAlignment="1">
      <alignment horizontal="center" vertical="distributed" textRotation="255"/>
    </xf>
    <xf numFmtId="0" fontId="10" fillId="0" borderId="15" xfId="2" applyFont="1" applyBorder="1" applyAlignment="1">
      <alignment horizontal="center" vertical="distributed" textRotation="255"/>
    </xf>
    <xf numFmtId="0" fontId="10" fillId="0" borderId="6" xfId="2" applyFont="1" applyBorder="1" applyAlignment="1">
      <alignment horizontal="center" vertical="distributed" textRotation="255"/>
    </xf>
    <xf numFmtId="0" fontId="1" fillId="0" borderId="12" xfId="2" applyBorder="1" applyAlignment="1">
      <alignment horizontal="center" vertical="distributed" textRotation="255"/>
    </xf>
    <xf numFmtId="0" fontId="1" fillId="0" borderId="18" xfId="2" applyBorder="1" applyAlignment="1">
      <alignment horizontal="center" vertical="distributed" textRotation="255"/>
    </xf>
    <xf numFmtId="0" fontId="10" fillId="2" borderId="7" xfId="2" applyFont="1" applyFill="1" applyBorder="1" applyAlignment="1">
      <alignment horizontal="center" vertical="distributed" textRotation="255"/>
    </xf>
    <xf numFmtId="0" fontId="10" fillId="2" borderId="13" xfId="2" applyFont="1" applyFill="1" applyBorder="1" applyAlignment="1">
      <alignment horizontal="center" vertical="distributed" textRotation="255"/>
    </xf>
    <xf numFmtId="0" fontId="10" fillId="2" borderId="19" xfId="2" applyFont="1" applyFill="1" applyBorder="1" applyAlignment="1">
      <alignment horizontal="center" vertical="distributed" textRotation="255"/>
    </xf>
    <xf numFmtId="0" fontId="10" fillId="0" borderId="2" xfId="2" applyFont="1" applyBorder="1" applyAlignment="1">
      <alignment horizontal="center" vertical="center"/>
    </xf>
    <xf numFmtId="0" fontId="10" fillId="0" borderId="3" xfId="2" applyFont="1" applyBorder="1" applyAlignment="1">
      <alignment horizontal="center" vertical="center"/>
    </xf>
    <xf numFmtId="0" fontId="10" fillId="0" borderId="8" xfId="2" applyFont="1" applyBorder="1" applyAlignment="1">
      <alignment horizontal="center" vertical="center"/>
    </xf>
    <xf numFmtId="0" fontId="10" fillId="0" borderId="9" xfId="2" applyFont="1" applyBorder="1" applyAlignment="1">
      <alignment horizontal="center" vertical="center"/>
    </xf>
    <xf numFmtId="0" fontId="10" fillId="0" borderId="14" xfId="2" applyFont="1" applyBorder="1" applyAlignment="1">
      <alignment horizontal="center" vertical="center"/>
    </xf>
    <xf numFmtId="0" fontId="10" fillId="0" borderId="15" xfId="2" applyFont="1" applyBorder="1" applyAlignment="1">
      <alignment horizontal="center" vertical="center"/>
    </xf>
    <xf numFmtId="0" fontId="10" fillId="0" borderId="2" xfId="2" applyFont="1" applyBorder="1" applyAlignment="1">
      <alignment vertical="center" textRotation="255"/>
    </xf>
    <xf numFmtId="0" fontId="10" fillId="0" borderId="8" xfId="2" applyFont="1" applyBorder="1" applyAlignment="1">
      <alignment vertical="center" textRotation="255"/>
    </xf>
    <xf numFmtId="0" fontId="10" fillId="0" borderId="14" xfId="2" applyFont="1" applyBorder="1" applyAlignment="1">
      <alignment vertical="center" textRotation="255"/>
    </xf>
    <xf numFmtId="0" fontId="10" fillId="0" borderId="3" xfId="2" applyFont="1" applyBorder="1" applyAlignment="1">
      <alignment horizontal="center" vertical="center" textRotation="255"/>
    </xf>
    <xf numFmtId="0" fontId="10" fillId="0" borderId="22" xfId="2" applyFont="1" applyBorder="1" applyAlignment="1">
      <alignment horizontal="center" vertical="center"/>
    </xf>
    <xf numFmtId="0" fontId="10" fillId="0" borderId="23" xfId="2" applyFont="1" applyBorder="1" applyAlignment="1">
      <alignment horizontal="center" vertical="center"/>
    </xf>
    <xf numFmtId="0" fontId="10" fillId="0" borderId="24" xfId="2" applyFont="1" applyBorder="1" applyAlignment="1">
      <alignment horizontal="center" vertical="center"/>
    </xf>
    <xf numFmtId="0" fontId="10" fillId="2" borderId="22" xfId="2" applyFont="1" applyFill="1" applyBorder="1" applyAlignment="1">
      <alignment horizontal="center" vertical="center"/>
    </xf>
    <xf numFmtId="0" fontId="10" fillId="2" borderId="23" xfId="2" applyFont="1" applyFill="1" applyBorder="1" applyAlignment="1">
      <alignment horizontal="center" vertical="center"/>
    </xf>
    <xf numFmtId="0" fontId="10" fillId="2" borderId="24" xfId="2" applyFont="1" applyFill="1" applyBorder="1" applyAlignment="1">
      <alignment horizontal="center" vertical="center"/>
    </xf>
    <xf numFmtId="0" fontId="11" fillId="0" borderId="0" xfId="2" quotePrefix="1" applyFont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0" fillId="0" borderId="22" xfId="2" applyFont="1" applyBorder="1" applyAlignment="1">
      <alignment horizontal="center" vertical="distributed"/>
    </xf>
    <xf numFmtId="0" fontId="10" fillId="0" borderId="23" xfId="2" applyFont="1" applyBorder="1" applyAlignment="1">
      <alignment horizontal="center" vertical="distributed"/>
    </xf>
    <xf numFmtId="0" fontId="10" fillId="0" borderId="24" xfId="2" applyFont="1" applyBorder="1" applyAlignment="1">
      <alignment horizontal="center" vertical="distributed"/>
    </xf>
    <xf numFmtId="0" fontId="10" fillId="0" borderId="26" xfId="2" applyFont="1" applyBorder="1" applyAlignment="1">
      <alignment horizontal="center" vertical="center" textRotation="255"/>
    </xf>
    <xf numFmtId="0" fontId="10" fillId="0" borderId="30" xfId="2" applyFont="1" applyBorder="1" applyAlignment="1">
      <alignment horizontal="center" vertical="center" textRotation="255"/>
    </xf>
    <xf numFmtId="0" fontId="10" fillId="0" borderId="27" xfId="2" applyFont="1" applyBorder="1" applyAlignment="1">
      <alignment horizontal="center" vertical="center"/>
    </xf>
    <xf numFmtId="0" fontId="10" fillId="0" borderId="9" xfId="2" applyFont="1" applyBorder="1" applyAlignment="1">
      <alignment horizontal="center" vertical="distributed"/>
    </xf>
    <xf numFmtId="0" fontId="10" fillId="0" borderId="10" xfId="2" applyFont="1" applyBorder="1" applyAlignment="1">
      <alignment horizontal="center" vertical="distributed"/>
    </xf>
    <xf numFmtId="0" fontId="10" fillId="0" borderId="31" xfId="2" applyFont="1" applyBorder="1" applyAlignment="1">
      <alignment horizontal="center" vertical="distributed"/>
    </xf>
    <xf numFmtId="0" fontId="10" fillId="0" borderId="32" xfId="2" applyFont="1" applyBorder="1" applyAlignment="1">
      <alignment horizontal="center" vertical="distributed"/>
    </xf>
    <xf numFmtId="0" fontId="10" fillId="0" borderId="35" xfId="2" applyFont="1" applyBorder="1" applyAlignment="1">
      <alignment horizontal="center" vertical="distributed" textRotation="255"/>
    </xf>
    <xf numFmtId="0" fontId="1" fillId="0" borderId="36" xfId="2" applyBorder="1" applyAlignment="1">
      <alignment horizontal="center" vertical="distributed"/>
    </xf>
    <xf numFmtId="0" fontId="10" fillId="0" borderId="6" xfId="2" applyFont="1" applyBorder="1" applyAlignment="1">
      <alignment vertical="distributed" textRotation="255"/>
    </xf>
    <xf numFmtId="0" fontId="1" fillId="0" borderId="12" xfId="2" applyBorder="1" applyAlignment="1">
      <alignment vertical="distributed"/>
    </xf>
    <xf numFmtId="0" fontId="1" fillId="0" borderId="12" xfId="2" applyBorder="1"/>
    <xf numFmtId="0" fontId="1" fillId="0" borderId="18" xfId="2" applyBorder="1"/>
    <xf numFmtId="0" fontId="10" fillId="2" borderId="20" xfId="2" applyFont="1" applyFill="1" applyBorder="1" applyAlignment="1">
      <alignment horizontal="center" vertical="distributed" textRotation="255"/>
    </xf>
    <xf numFmtId="0" fontId="1" fillId="2" borderId="21" xfId="2" applyFill="1" applyBorder="1"/>
    <xf numFmtId="0" fontId="1" fillId="2" borderId="37" xfId="2" applyFill="1" applyBorder="1"/>
    <xf numFmtId="0" fontId="10" fillId="0" borderId="12" xfId="2" applyFont="1" applyBorder="1" applyAlignment="1">
      <alignment horizontal="center" vertical="distributed" textRotation="255"/>
    </xf>
    <xf numFmtId="0" fontId="10" fillId="0" borderId="18" xfId="2" applyFont="1" applyBorder="1" applyAlignment="1">
      <alignment horizontal="center" vertical="distributed" textRotation="255"/>
    </xf>
    <xf numFmtId="0" fontId="10" fillId="0" borderId="2" xfId="2" applyFont="1" applyBorder="1" applyAlignment="1">
      <alignment horizontal="center" vertical="center" textRotation="255"/>
    </xf>
    <xf numFmtId="0" fontId="10" fillId="0" borderId="15" xfId="2" applyFont="1" applyBorder="1" applyAlignment="1">
      <alignment horizontal="center" vertical="distributed"/>
    </xf>
    <xf numFmtId="0" fontId="10" fillId="0" borderId="16" xfId="2" applyFont="1" applyBorder="1" applyAlignment="1">
      <alignment horizontal="center" vertical="distributed"/>
    </xf>
    <xf numFmtId="0" fontId="1" fillId="0" borderId="36" xfId="2" applyBorder="1"/>
    <xf numFmtId="0" fontId="1" fillId="0" borderId="46" xfId="2" applyBorder="1"/>
    <xf numFmtId="0" fontId="10" fillId="0" borderId="39" xfId="2" applyFont="1" applyBorder="1" applyAlignment="1">
      <alignment horizontal="center" vertical="distributed" textRotation="255"/>
    </xf>
    <xf numFmtId="0" fontId="1" fillId="0" borderId="41" xfId="2" applyBorder="1"/>
    <xf numFmtId="0" fontId="1" fillId="0" borderId="47" xfId="2" applyBorder="1"/>
    <xf numFmtId="0" fontId="10" fillId="0" borderId="44" xfId="2" applyFont="1" applyBorder="1" applyAlignment="1">
      <alignment horizontal="center" vertical="distributed" textRotation="255"/>
    </xf>
    <xf numFmtId="0" fontId="10" fillId="0" borderId="45" xfId="2" applyFont="1" applyBorder="1" applyAlignment="1">
      <alignment horizontal="center" vertical="distributed" textRotation="255"/>
    </xf>
    <xf numFmtId="0" fontId="10" fillId="0" borderId="48" xfId="2" applyFont="1" applyBorder="1" applyAlignment="1">
      <alignment horizontal="center" vertical="distributed" textRotation="255"/>
    </xf>
    <xf numFmtId="0" fontId="10" fillId="0" borderId="38" xfId="2" applyFont="1" applyBorder="1" applyAlignment="1">
      <alignment horizontal="center" vertical="distributed" textRotation="255"/>
    </xf>
    <xf numFmtId="0" fontId="1" fillId="0" borderId="51" xfId="2" applyBorder="1" applyAlignment="1">
      <alignment horizontal="center" vertical="distributed"/>
    </xf>
    <xf numFmtId="0" fontId="1" fillId="0" borderId="59" xfId="2" applyBorder="1" applyAlignment="1">
      <alignment horizontal="center" vertical="distributed"/>
    </xf>
    <xf numFmtId="0" fontId="10" fillId="2" borderId="6" xfId="2" applyFont="1" applyFill="1" applyBorder="1" applyAlignment="1">
      <alignment horizontal="center" vertical="distributed" textRotation="255"/>
    </xf>
    <xf numFmtId="0" fontId="1" fillId="2" borderId="12" xfId="2" applyFill="1" applyBorder="1"/>
    <xf numFmtId="0" fontId="1" fillId="2" borderId="18" xfId="2" applyFill="1" applyBorder="1"/>
    <xf numFmtId="0" fontId="1" fillId="0" borderId="46" xfId="2" applyBorder="1" applyAlignment="1">
      <alignment horizontal="center" vertical="distributed"/>
    </xf>
    <xf numFmtId="0" fontId="1" fillId="0" borderId="18" xfId="2" applyBorder="1" applyAlignment="1">
      <alignment vertical="distributed"/>
    </xf>
    <xf numFmtId="0" fontId="10" fillId="0" borderId="66" xfId="2" applyFont="1" applyBorder="1" applyAlignment="1">
      <alignment horizontal="center" vertical="center"/>
    </xf>
    <xf numFmtId="0" fontId="10" fillId="0" borderId="35" xfId="2" applyFont="1" applyBorder="1" applyAlignment="1">
      <alignment horizontal="center" vertical="center"/>
    </xf>
    <xf numFmtId="0" fontId="10" fillId="0" borderId="67" xfId="2" applyFont="1" applyBorder="1" applyAlignment="1">
      <alignment horizontal="center" vertical="center"/>
    </xf>
    <xf numFmtId="0" fontId="10" fillId="0" borderId="36" xfId="2" applyFont="1" applyBorder="1" applyAlignment="1">
      <alignment horizontal="center" vertical="center"/>
    </xf>
    <xf numFmtId="0" fontId="10" fillId="0" borderId="68" xfId="2" applyFont="1" applyBorder="1" applyAlignment="1">
      <alignment horizontal="center" vertical="center"/>
    </xf>
    <xf numFmtId="0" fontId="10" fillId="0" borderId="46" xfId="2" applyFont="1" applyBorder="1" applyAlignment="1">
      <alignment horizontal="center" vertical="center"/>
    </xf>
    <xf numFmtId="0" fontId="1" fillId="0" borderId="45" xfId="2" applyBorder="1"/>
  </cellXfs>
  <cellStyles count="3">
    <cellStyle name="桁区切り" xfId="1" builtinId="6"/>
    <cellStyle name="標準" xfId="0" builtinId="0"/>
    <cellStyle name="標準_コピー ～ 市町村 管轄 郡別☆" xfId="2" xr:uid="{F5BB5C8C-75C1-4D1A-8E7B-135F65E0ED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114300</xdr:rowOff>
    </xdr:from>
    <xdr:to>
      <xdr:col>1</xdr:col>
      <xdr:colOff>161925</xdr:colOff>
      <xdr:row>2</xdr:row>
      <xdr:rowOff>85725</xdr:rowOff>
    </xdr:to>
    <xdr:pic>
      <xdr:nvPicPr>
        <xdr:cNvPr id="2" name="Picture 3" descr="BD10263_">
          <a:extLst>
            <a:ext uri="{FF2B5EF4-FFF2-40B4-BE49-F238E27FC236}">
              <a16:creationId xmlns:a16="http://schemas.microsoft.com/office/drawing/2014/main" id="{55E9F90B-F583-4A78-A63F-5D63D89A2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14300"/>
          <a:ext cx="3524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0</xdr:row>
      <xdr:rowOff>180975</xdr:rowOff>
    </xdr:from>
    <xdr:to>
      <xdr:col>5</xdr:col>
      <xdr:colOff>390525</xdr:colOff>
      <xdr:row>2</xdr:row>
      <xdr:rowOff>114300</xdr:rowOff>
    </xdr:to>
    <xdr:sp macro="" textlink="">
      <xdr:nvSpPr>
        <xdr:cNvPr id="3" name="WordArt 3">
          <a:extLst>
            <a:ext uri="{FF2B5EF4-FFF2-40B4-BE49-F238E27FC236}">
              <a16:creationId xmlns:a16="http://schemas.microsoft.com/office/drawing/2014/main" id="{BF7629BB-AE1A-4011-A89B-42917FC9DA17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685800" y="180975"/>
          <a:ext cx="2676525" cy="3143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3600" i="1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>
                <a:outerShdw dist="35921" dir="2700000" algn="ctr" rotWithShape="0">
                  <a:srgbClr val="C0C0C0">
                    <a:alpha val="80000"/>
                  </a:srgbClr>
                </a:outerShdw>
              </a:effectLst>
              <a:latin typeface="ＭＳ Ｐゴシック"/>
              <a:ea typeface="ＭＳ Ｐゴシック"/>
            </a:rPr>
            <a:t>青森県の保有車両数状況</a:t>
          </a:r>
          <a:r>
            <a:rPr lang="en-US" altLang="ja-JP" sz="3600" i="1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>
                <a:outerShdw dist="35921" dir="2700000" algn="ctr" rotWithShape="0">
                  <a:srgbClr val="C0C0C0">
                    <a:alpha val="80000"/>
                  </a:srgbClr>
                </a:outerShdw>
              </a:effectLst>
              <a:latin typeface="ＭＳ Ｐゴシック"/>
              <a:ea typeface="ＭＳ Ｐゴシック"/>
            </a:rPr>
            <a:t>(Ⅲ)</a:t>
          </a:r>
          <a:endParaRPr lang="ja-JP" altLang="en-US" sz="3600" i="1" kern="10" spc="0">
            <a:ln w="9525">
              <a:noFill/>
              <a:round/>
              <a:headEnd/>
              <a:tailEnd/>
            </a:ln>
            <a:solidFill>
              <a:srgbClr val="000080"/>
            </a:solidFill>
            <a:effectLst>
              <a:outerShdw dist="35921" dir="2700000" algn="ctr" rotWithShape="0">
                <a:srgbClr val="C0C0C0">
                  <a:alpha val="80000"/>
                </a:srgbClr>
              </a:outerShdw>
            </a:effectLst>
            <a:latin typeface="ＭＳ Ｐゴシック"/>
            <a:ea typeface="ＭＳ Ｐ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3D0D2-EE8A-4F40-A09E-DFCC13F0CAA2}">
  <sheetPr>
    <tabColor rgb="FFFFFF00"/>
    <pageSetUpPr fitToPage="1"/>
  </sheetPr>
  <dimension ref="A1:O60"/>
  <sheetViews>
    <sheetView tabSelected="1" zoomScaleNormal="100" workbookViewId="0">
      <selection activeCell="G1" sqref="G1"/>
    </sheetView>
  </sheetViews>
  <sheetFormatPr defaultRowHeight="13.5" x14ac:dyDescent="0.15"/>
  <cols>
    <col min="1" max="1" width="4" style="1" customWidth="1"/>
    <col min="2" max="2" width="7.25" style="1" customWidth="1"/>
    <col min="3" max="3" width="8.75" style="1" customWidth="1"/>
    <col min="4" max="15" width="9.5" style="1" customWidth="1"/>
    <col min="16" max="16384" width="9" style="1"/>
  </cols>
  <sheetData>
    <row r="1" spans="1:15" ht="15" customHeight="1" x14ac:dyDescent="0.15"/>
    <row r="2" spans="1:15" ht="15" customHeight="1" x14ac:dyDescent="0.15"/>
    <row r="3" spans="1:15" ht="15" customHeight="1" x14ac:dyDescent="0.15"/>
    <row r="4" spans="1:15" ht="15" customHeight="1" x14ac:dyDescent="0.2">
      <c r="B4" s="2"/>
      <c r="C4" s="2"/>
      <c r="D4" s="2"/>
      <c r="E4" s="2"/>
      <c r="F4" s="2"/>
      <c r="G4" s="3"/>
    </row>
    <row r="5" spans="1:15" ht="15" customHeight="1" x14ac:dyDescent="0.15">
      <c r="A5" s="4" t="s">
        <v>0</v>
      </c>
      <c r="B5" s="5"/>
      <c r="C5" s="6"/>
      <c r="D5" s="6"/>
      <c r="E5" s="6"/>
      <c r="M5" s="123" t="s">
        <v>1</v>
      </c>
      <c r="N5" s="124"/>
      <c r="O5" s="124"/>
    </row>
    <row r="6" spans="1:15" ht="15" customHeight="1" thickBot="1" x14ac:dyDescent="0.2">
      <c r="M6" s="125" t="s">
        <v>2</v>
      </c>
      <c r="N6" s="126"/>
      <c r="O6" s="126"/>
    </row>
    <row r="7" spans="1:15" ht="48" customHeight="1" x14ac:dyDescent="0.15">
      <c r="A7" s="127" t="s">
        <v>3</v>
      </c>
      <c r="B7" s="128"/>
      <c r="C7" s="129"/>
      <c r="D7" s="130" t="s">
        <v>4</v>
      </c>
      <c r="E7" s="133" t="s">
        <v>5</v>
      </c>
      <c r="F7" s="133" t="s">
        <v>6</v>
      </c>
      <c r="G7" s="133" t="s">
        <v>7</v>
      </c>
      <c r="H7" s="133" t="s">
        <v>8</v>
      </c>
      <c r="I7" s="136" t="s">
        <v>9</v>
      </c>
      <c r="J7" s="136" t="s">
        <v>10</v>
      </c>
      <c r="K7" s="133" t="s">
        <v>11</v>
      </c>
      <c r="L7" s="133" t="s">
        <v>12</v>
      </c>
      <c r="M7" s="133" t="s">
        <v>13</v>
      </c>
      <c r="N7" s="133" t="s">
        <v>14</v>
      </c>
      <c r="O7" s="139" t="s">
        <v>15</v>
      </c>
    </row>
    <row r="8" spans="1:15" ht="13.5" customHeight="1" x14ac:dyDescent="0.15">
      <c r="A8" s="117" t="s">
        <v>16</v>
      </c>
      <c r="B8" s="119" t="s">
        <v>17</v>
      </c>
      <c r="C8" s="121" t="s">
        <v>18</v>
      </c>
      <c r="D8" s="131"/>
      <c r="E8" s="134"/>
      <c r="F8" s="134"/>
      <c r="G8" s="134"/>
      <c r="H8" s="134"/>
      <c r="I8" s="137"/>
      <c r="J8" s="137"/>
      <c r="K8" s="134"/>
      <c r="L8" s="134"/>
      <c r="M8" s="134"/>
      <c r="N8" s="134"/>
      <c r="O8" s="140"/>
    </row>
    <row r="9" spans="1:15" x14ac:dyDescent="0.15">
      <c r="A9" s="117"/>
      <c r="B9" s="119"/>
      <c r="C9" s="121"/>
      <c r="D9" s="131"/>
      <c r="E9" s="134"/>
      <c r="F9" s="134"/>
      <c r="G9" s="134"/>
      <c r="H9" s="134"/>
      <c r="I9" s="137"/>
      <c r="J9" s="137"/>
      <c r="K9" s="134"/>
      <c r="L9" s="134"/>
      <c r="M9" s="134"/>
      <c r="N9" s="134"/>
      <c r="O9" s="140"/>
    </row>
    <row r="10" spans="1:15" ht="18.75" customHeight="1" thickBot="1" x14ac:dyDescent="0.2">
      <c r="A10" s="118"/>
      <c r="B10" s="120"/>
      <c r="C10" s="122"/>
      <c r="D10" s="132"/>
      <c r="E10" s="135"/>
      <c r="F10" s="135"/>
      <c r="G10" s="135"/>
      <c r="H10" s="135"/>
      <c r="I10" s="138"/>
      <c r="J10" s="138"/>
      <c r="K10" s="135"/>
      <c r="L10" s="135"/>
      <c r="M10" s="135"/>
      <c r="N10" s="135"/>
      <c r="O10" s="141"/>
    </row>
    <row r="11" spans="1:15" ht="21" customHeight="1" x14ac:dyDescent="0.15">
      <c r="A11" s="148" t="s">
        <v>19</v>
      </c>
      <c r="B11" s="151" t="s">
        <v>20</v>
      </c>
      <c r="C11" s="7" t="s">
        <v>21</v>
      </c>
      <c r="D11" s="8">
        <v>4288</v>
      </c>
      <c r="E11" s="9">
        <v>2666</v>
      </c>
      <c r="F11" s="9">
        <v>560</v>
      </c>
      <c r="G11" s="9">
        <v>1159</v>
      </c>
      <c r="H11" s="9">
        <v>1059</v>
      </c>
      <c r="I11" s="9">
        <v>950</v>
      </c>
      <c r="J11" s="9">
        <v>588</v>
      </c>
      <c r="K11" s="9">
        <v>3628</v>
      </c>
      <c r="L11" s="9">
        <v>1857</v>
      </c>
      <c r="M11" s="9">
        <v>732</v>
      </c>
      <c r="N11" s="9">
        <v>10</v>
      </c>
      <c r="O11" s="10">
        <f t="shared" ref="O11:O56" si="0">D11+E11+F11+G11+H11+I11+J11+K11+L11+M11</f>
        <v>17487</v>
      </c>
    </row>
    <row r="12" spans="1:15" ht="21" customHeight="1" x14ac:dyDescent="0.15">
      <c r="A12" s="149"/>
      <c r="B12" s="119"/>
      <c r="C12" s="11" t="s">
        <v>22</v>
      </c>
      <c r="D12" s="12">
        <v>2296</v>
      </c>
      <c r="E12" s="13">
        <v>976</v>
      </c>
      <c r="F12" s="13">
        <v>230</v>
      </c>
      <c r="G12" s="13">
        <v>253</v>
      </c>
      <c r="H12" s="13">
        <v>206</v>
      </c>
      <c r="I12" s="13">
        <v>192</v>
      </c>
      <c r="J12" s="13">
        <v>115</v>
      </c>
      <c r="K12" s="13">
        <v>2310</v>
      </c>
      <c r="L12" s="13">
        <v>371</v>
      </c>
      <c r="M12" s="13">
        <v>76</v>
      </c>
      <c r="N12" s="13">
        <v>0</v>
      </c>
      <c r="O12" s="14">
        <f t="shared" si="0"/>
        <v>7025</v>
      </c>
    </row>
    <row r="13" spans="1:15" ht="21" customHeight="1" x14ac:dyDescent="0.15">
      <c r="A13" s="149"/>
      <c r="B13" s="119"/>
      <c r="C13" s="11" t="s">
        <v>23</v>
      </c>
      <c r="D13" s="12">
        <f t="shared" ref="D13:M13" si="1">SUM(D11:D12)</f>
        <v>6584</v>
      </c>
      <c r="E13" s="12">
        <f t="shared" si="1"/>
        <v>3642</v>
      </c>
      <c r="F13" s="12">
        <f t="shared" si="1"/>
        <v>790</v>
      </c>
      <c r="G13" s="12">
        <f>SUM(G11:G12)</f>
        <v>1412</v>
      </c>
      <c r="H13" s="12">
        <f t="shared" si="1"/>
        <v>1265</v>
      </c>
      <c r="I13" s="12">
        <f>SUM(I11:I12)</f>
        <v>1142</v>
      </c>
      <c r="J13" s="12">
        <f>SUM(J11:J12)</f>
        <v>703</v>
      </c>
      <c r="K13" s="12">
        <f t="shared" si="1"/>
        <v>5938</v>
      </c>
      <c r="L13" s="12">
        <f>SUM(L11:L12)</f>
        <v>2228</v>
      </c>
      <c r="M13" s="12">
        <f t="shared" si="1"/>
        <v>808</v>
      </c>
      <c r="N13" s="12">
        <f>SUM(N11:N12)</f>
        <v>10</v>
      </c>
      <c r="O13" s="14">
        <f t="shared" si="0"/>
        <v>24512</v>
      </c>
    </row>
    <row r="14" spans="1:15" ht="21" customHeight="1" x14ac:dyDescent="0.15">
      <c r="A14" s="149"/>
      <c r="B14" s="119" t="s">
        <v>24</v>
      </c>
      <c r="C14" s="11" t="s">
        <v>21</v>
      </c>
      <c r="D14" s="12">
        <v>8208</v>
      </c>
      <c r="E14" s="13">
        <v>6064</v>
      </c>
      <c r="F14" s="13">
        <v>1204</v>
      </c>
      <c r="G14" s="13">
        <v>1929</v>
      </c>
      <c r="H14" s="13">
        <v>1411</v>
      </c>
      <c r="I14" s="13">
        <v>1730</v>
      </c>
      <c r="J14" s="13">
        <v>1141</v>
      </c>
      <c r="K14" s="13">
        <v>7902</v>
      </c>
      <c r="L14" s="13">
        <v>3027</v>
      </c>
      <c r="M14" s="13">
        <v>1071</v>
      </c>
      <c r="N14" s="13">
        <v>9</v>
      </c>
      <c r="O14" s="14">
        <f t="shared" si="0"/>
        <v>33687</v>
      </c>
    </row>
    <row r="15" spans="1:15" ht="21" customHeight="1" x14ac:dyDescent="0.15">
      <c r="A15" s="149"/>
      <c r="B15" s="119"/>
      <c r="C15" s="11" t="s">
        <v>22</v>
      </c>
      <c r="D15" s="12">
        <v>165</v>
      </c>
      <c r="E15" s="13">
        <v>103</v>
      </c>
      <c r="F15" s="13">
        <v>12</v>
      </c>
      <c r="G15" s="13">
        <v>12</v>
      </c>
      <c r="H15" s="13">
        <v>21</v>
      </c>
      <c r="I15" s="13">
        <v>5</v>
      </c>
      <c r="J15" s="13">
        <v>12</v>
      </c>
      <c r="K15" s="13">
        <v>123</v>
      </c>
      <c r="L15" s="13">
        <v>26</v>
      </c>
      <c r="M15" s="13">
        <v>10</v>
      </c>
      <c r="N15" s="13">
        <v>0</v>
      </c>
      <c r="O15" s="14">
        <f t="shared" si="0"/>
        <v>489</v>
      </c>
    </row>
    <row r="16" spans="1:15" ht="21" customHeight="1" x14ac:dyDescent="0.15">
      <c r="A16" s="149"/>
      <c r="B16" s="119"/>
      <c r="C16" s="11" t="s">
        <v>23</v>
      </c>
      <c r="D16" s="12">
        <f t="shared" ref="D16:N16" si="2">SUM(D14:D15)</f>
        <v>8373</v>
      </c>
      <c r="E16" s="12">
        <f t="shared" si="2"/>
        <v>6167</v>
      </c>
      <c r="F16" s="12">
        <f t="shared" si="2"/>
        <v>1216</v>
      </c>
      <c r="G16" s="12">
        <f t="shared" si="2"/>
        <v>1941</v>
      </c>
      <c r="H16" s="12">
        <f t="shared" si="2"/>
        <v>1432</v>
      </c>
      <c r="I16" s="12">
        <f t="shared" si="2"/>
        <v>1735</v>
      </c>
      <c r="J16" s="12">
        <f t="shared" si="2"/>
        <v>1153</v>
      </c>
      <c r="K16" s="12">
        <f t="shared" si="2"/>
        <v>8025</v>
      </c>
      <c r="L16" s="12">
        <f t="shared" si="2"/>
        <v>3053</v>
      </c>
      <c r="M16" s="12">
        <f t="shared" si="2"/>
        <v>1081</v>
      </c>
      <c r="N16" s="12">
        <f t="shared" si="2"/>
        <v>9</v>
      </c>
      <c r="O16" s="14">
        <f t="shared" si="0"/>
        <v>34176</v>
      </c>
    </row>
    <row r="17" spans="1:15" ht="21" customHeight="1" x14ac:dyDescent="0.15">
      <c r="A17" s="149"/>
      <c r="B17" s="119" t="s">
        <v>25</v>
      </c>
      <c r="C17" s="11" t="s">
        <v>21</v>
      </c>
      <c r="D17" s="12">
        <v>16</v>
      </c>
      <c r="E17" s="13">
        <v>53</v>
      </c>
      <c r="F17" s="13">
        <v>2</v>
      </c>
      <c r="G17" s="13">
        <v>7</v>
      </c>
      <c r="H17" s="13">
        <v>10</v>
      </c>
      <c r="I17" s="13">
        <v>2</v>
      </c>
      <c r="J17" s="13">
        <v>2</v>
      </c>
      <c r="K17" s="13">
        <v>30</v>
      </c>
      <c r="L17" s="13">
        <v>16</v>
      </c>
      <c r="M17" s="13">
        <v>6</v>
      </c>
      <c r="N17" s="13">
        <v>0</v>
      </c>
      <c r="O17" s="14">
        <f t="shared" si="0"/>
        <v>144</v>
      </c>
    </row>
    <row r="18" spans="1:15" ht="21" customHeight="1" x14ac:dyDescent="0.15">
      <c r="A18" s="149"/>
      <c r="B18" s="119"/>
      <c r="C18" s="11" t="s">
        <v>22</v>
      </c>
      <c r="D18" s="12">
        <v>176</v>
      </c>
      <c r="E18" s="13">
        <v>51</v>
      </c>
      <c r="F18" s="13">
        <v>16</v>
      </c>
      <c r="G18" s="13">
        <v>12</v>
      </c>
      <c r="H18" s="13">
        <v>4</v>
      </c>
      <c r="I18" s="13">
        <v>10</v>
      </c>
      <c r="J18" s="13">
        <v>2</v>
      </c>
      <c r="K18" s="13">
        <v>450</v>
      </c>
      <c r="L18" s="13">
        <v>51</v>
      </c>
      <c r="M18" s="13">
        <v>0</v>
      </c>
      <c r="N18" s="13">
        <v>0</v>
      </c>
      <c r="O18" s="14">
        <f t="shared" si="0"/>
        <v>772</v>
      </c>
    </row>
    <row r="19" spans="1:15" ht="21" customHeight="1" x14ac:dyDescent="0.15">
      <c r="A19" s="149"/>
      <c r="B19" s="119"/>
      <c r="C19" s="11" t="s">
        <v>23</v>
      </c>
      <c r="D19" s="12">
        <f t="shared" ref="D19:N19" si="3">SUM(D17:D18)</f>
        <v>192</v>
      </c>
      <c r="E19" s="12">
        <f t="shared" si="3"/>
        <v>104</v>
      </c>
      <c r="F19" s="12">
        <f>SUM(F17:F18)</f>
        <v>18</v>
      </c>
      <c r="G19" s="12">
        <f t="shared" si="3"/>
        <v>19</v>
      </c>
      <c r="H19" s="12">
        <f t="shared" si="3"/>
        <v>14</v>
      </c>
      <c r="I19" s="12">
        <f t="shared" si="3"/>
        <v>12</v>
      </c>
      <c r="J19" s="12">
        <f t="shared" si="3"/>
        <v>4</v>
      </c>
      <c r="K19" s="12">
        <f t="shared" si="3"/>
        <v>480</v>
      </c>
      <c r="L19" s="12">
        <f t="shared" si="3"/>
        <v>67</v>
      </c>
      <c r="M19" s="12">
        <f t="shared" si="3"/>
        <v>6</v>
      </c>
      <c r="N19" s="12">
        <f t="shared" si="3"/>
        <v>0</v>
      </c>
      <c r="O19" s="14">
        <f t="shared" si="0"/>
        <v>916</v>
      </c>
    </row>
    <row r="20" spans="1:15" ht="21" customHeight="1" x14ac:dyDescent="0.15">
      <c r="A20" s="149"/>
      <c r="B20" s="119" t="s">
        <v>26</v>
      </c>
      <c r="C20" s="11" t="s">
        <v>21</v>
      </c>
      <c r="D20" s="12">
        <f>SUM(D11,D14,D17)</f>
        <v>12512</v>
      </c>
      <c r="E20" s="12">
        <f>SUM(E11,E14,E17)</f>
        <v>8783</v>
      </c>
      <c r="F20" s="12">
        <f t="shared" ref="F20:N21" si="4">SUM(F11,F14,F17)</f>
        <v>1766</v>
      </c>
      <c r="G20" s="12">
        <f t="shared" si="4"/>
        <v>3095</v>
      </c>
      <c r="H20" s="12">
        <f t="shared" si="4"/>
        <v>2480</v>
      </c>
      <c r="I20" s="12">
        <f t="shared" si="4"/>
        <v>2682</v>
      </c>
      <c r="J20" s="12">
        <f t="shared" si="4"/>
        <v>1731</v>
      </c>
      <c r="K20" s="12">
        <f t="shared" si="4"/>
        <v>11560</v>
      </c>
      <c r="L20" s="12">
        <f t="shared" si="4"/>
        <v>4900</v>
      </c>
      <c r="M20" s="12">
        <f t="shared" si="4"/>
        <v>1809</v>
      </c>
      <c r="N20" s="12">
        <f>SUM(N11,N14,N17)</f>
        <v>19</v>
      </c>
      <c r="O20" s="14">
        <f t="shared" si="0"/>
        <v>51318</v>
      </c>
    </row>
    <row r="21" spans="1:15" ht="21" customHeight="1" x14ac:dyDescent="0.15">
      <c r="A21" s="149"/>
      <c r="B21" s="119"/>
      <c r="C21" s="11" t="s">
        <v>22</v>
      </c>
      <c r="D21" s="12">
        <f>SUM(D12,D15,D18)</f>
        <v>2637</v>
      </c>
      <c r="E21" s="12">
        <f>SUM(E12,E15,E18)</f>
        <v>1130</v>
      </c>
      <c r="F21" s="12">
        <f t="shared" si="4"/>
        <v>258</v>
      </c>
      <c r="G21" s="12">
        <f t="shared" si="4"/>
        <v>277</v>
      </c>
      <c r="H21" s="12">
        <f t="shared" si="4"/>
        <v>231</v>
      </c>
      <c r="I21" s="12">
        <f t="shared" si="4"/>
        <v>207</v>
      </c>
      <c r="J21" s="12">
        <f t="shared" si="4"/>
        <v>129</v>
      </c>
      <c r="K21" s="12">
        <f t="shared" si="4"/>
        <v>2883</v>
      </c>
      <c r="L21" s="12">
        <f t="shared" si="4"/>
        <v>448</v>
      </c>
      <c r="M21" s="12">
        <f t="shared" si="4"/>
        <v>86</v>
      </c>
      <c r="N21" s="12">
        <f t="shared" si="4"/>
        <v>0</v>
      </c>
      <c r="O21" s="14">
        <f t="shared" si="0"/>
        <v>8286</v>
      </c>
    </row>
    <row r="22" spans="1:15" ht="21" customHeight="1" thickBot="1" x14ac:dyDescent="0.2">
      <c r="A22" s="150"/>
      <c r="B22" s="120"/>
      <c r="C22" s="15" t="s">
        <v>23</v>
      </c>
      <c r="D22" s="16">
        <f>SUM(D20:D21)</f>
        <v>15149</v>
      </c>
      <c r="E22" s="16">
        <f>SUM(E20:E21)</f>
        <v>9913</v>
      </c>
      <c r="F22" s="16">
        <f t="shared" ref="F22:N22" si="5">SUM(F20:F21)</f>
        <v>2024</v>
      </c>
      <c r="G22" s="16">
        <f t="shared" si="5"/>
        <v>3372</v>
      </c>
      <c r="H22" s="16">
        <f t="shared" si="5"/>
        <v>2711</v>
      </c>
      <c r="I22" s="16">
        <f t="shared" si="5"/>
        <v>2889</v>
      </c>
      <c r="J22" s="16">
        <f t="shared" si="5"/>
        <v>1860</v>
      </c>
      <c r="K22" s="16">
        <f t="shared" si="5"/>
        <v>14443</v>
      </c>
      <c r="L22" s="16">
        <f t="shared" si="5"/>
        <v>5348</v>
      </c>
      <c r="M22" s="16">
        <f t="shared" si="5"/>
        <v>1895</v>
      </c>
      <c r="N22" s="16">
        <f t="shared" si="5"/>
        <v>19</v>
      </c>
      <c r="O22" s="17">
        <f t="shared" si="0"/>
        <v>59604</v>
      </c>
    </row>
    <row r="23" spans="1:15" ht="21" customHeight="1" x14ac:dyDescent="0.15">
      <c r="A23" s="148" t="s">
        <v>27</v>
      </c>
      <c r="B23" s="151" t="s">
        <v>20</v>
      </c>
      <c r="C23" s="7" t="s">
        <v>21</v>
      </c>
      <c r="D23" s="8">
        <v>61</v>
      </c>
      <c r="E23" s="9">
        <v>25</v>
      </c>
      <c r="F23" s="9">
        <v>4</v>
      </c>
      <c r="G23" s="9">
        <v>6</v>
      </c>
      <c r="H23" s="9">
        <v>19</v>
      </c>
      <c r="I23" s="9">
        <v>23</v>
      </c>
      <c r="J23" s="9">
        <v>9</v>
      </c>
      <c r="K23" s="9">
        <v>67</v>
      </c>
      <c r="L23" s="9">
        <v>8</v>
      </c>
      <c r="M23" s="9">
        <v>9</v>
      </c>
      <c r="N23" s="9">
        <v>0</v>
      </c>
      <c r="O23" s="10">
        <f t="shared" si="0"/>
        <v>231</v>
      </c>
    </row>
    <row r="24" spans="1:15" ht="21" customHeight="1" x14ac:dyDescent="0.15">
      <c r="A24" s="149"/>
      <c r="B24" s="119"/>
      <c r="C24" s="11" t="s">
        <v>22</v>
      </c>
      <c r="D24" s="12">
        <v>290</v>
      </c>
      <c r="E24" s="13">
        <v>142</v>
      </c>
      <c r="F24" s="13">
        <v>19</v>
      </c>
      <c r="G24" s="13">
        <v>69</v>
      </c>
      <c r="H24" s="13">
        <v>67</v>
      </c>
      <c r="I24" s="13">
        <v>16</v>
      </c>
      <c r="J24" s="13">
        <v>0</v>
      </c>
      <c r="K24" s="13">
        <v>233</v>
      </c>
      <c r="L24" s="13">
        <v>92</v>
      </c>
      <c r="M24" s="13">
        <v>40</v>
      </c>
      <c r="N24" s="13">
        <v>0</v>
      </c>
      <c r="O24" s="14">
        <f t="shared" si="0"/>
        <v>968</v>
      </c>
    </row>
    <row r="25" spans="1:15" ht="21" customHeight="1" x14ac:dyDescent="0.15">
      <c r="A25" s="149"/>
      <c r="B25" s="119"/>
      <c r="C25" s="11" t="s">
        <v>23</v>
      </c>
      <c r="D25" s="12">
        <f t="shared" ref="D25:N25" si="6">SUM(D23:D24)</f>
        <v>351</v>
      </c>
      <c r="E25" s="12">
        <f t="shared" si="6"/>
        <v>167</v>
      </c>
      <c r="F25" s="12">
        <f t="shared" si="6"/>
        <v>23</v>
      </c>
      <c r="G25" s="12">
        <f t="shared" si="6"/>
        <v>75</v>
      </c>
      <c r="H25" s="12">
        <f t="shared" si="6"/>
        <v>86</v>
      </c>
      <c r="I25" s="12">
        <f t="shared" si="6"/>
        <v>39</v>
      </c>
      <c r="J25" s="12">
        <f t="shared" si="6"/>
        <v>9</v>
      </c>
      <c r="K25" s="12">
        <f t="shared" si="6"/>
        <v>300</v>
      </c>
      <c r="L25" s="12">
        <f t="shared" si="6"/>
        <v>100</v>
      </c>
      <c r="M25" s="12">
        <f t="shared" si="6"/>
        <v>49</v>
      </c>
      <c r="N25" s="12">
        <f t="shared" si="6"/>
        <v>0</v>
      </c>
      <c r="O25" s="14">
        <f t="shared" si="0"/>
        <v>1199</v>
      </c>
    </row>
    <row r="26" spans="1:15" ht="21" customHeight="1" x14ac:dyDescent="0.15">
      <c r="A26" s="149"/>
      <c r="B26" s="119" t="s">
        <v>24</v>
      </c>
      <c r="C26" s="11" t="s">
        <v>21</v>
      </c>
      <c r="D26" s="12">
        <v>290</v>
      </c>
      <c r="E26" s="13">
        <v>199</v>
      </c>
      <c r="F26" s="13">
        <v>31</v>
      </c>
      <c r="G26" s="13">
        <v>73</v>
      </c>
      <c r="H26" s="13">
        <v>100</v>
      </c>
      <c r="I26" s="13">
        <v>55</v>
      </c>
      <c r="J26" s="13">
        <v>39</v>
      </c>
      <c r="K26" s="13">
        <v>248</v>
      </c>
      <c r="L26" s="13">
        <v>91</v>
      </c>
      <c r="M26" s="13">
        <v>79</v>
      </c>
      <c r="N26" s="13">
        <v>0</v>
      </c>
      <c r="O26" s="14">
        <f t="shared" si="0"/>
        <v>1205</v>
      </c>
    </row>
    <row r="27" spans="1:15" ht="21" customHeight="1" x14ac:dyDescent="0.15">
      <c r="A27" s="149"/>
      <c r="B27" s="119"/>
      <c r="C27" s="11" t="s">
        <v>22</v>
      </c>
      <c r="D27" s="12">
        <v>54</v>
      </c>
      <c r="E27" s="13">
        <v>51</v>
      </c>
      <c r="F27" s="13">
        <v>18</v>
      </c>
      <c r="G27" s="13">
        <v>25</v>
      </c>
      <c r="H27" s="13">
        <v>20</v>
      </c>
      <c r="I27" s="13">
        <v>5</v>
      </c>
      <c r="J27" s="13">
        <v>0</v>
      </c>
      <c r="K27" s="13">
        <v>19</v>
      </c>
      <c r="L27" s="13">
        <v>6</v>
      </c>
      <c r="M27" s="13">
        <v>11</v>
      </c>
      <c r="N27" s="13">
        <v>0</v>
      </c>
      <c r="O27" s="14">
        <f t="shared" si="0"/>
        <v>209</v>
      </c>
    </row>
    <row r="28" spans="1:15" ht="21" customHeight="1" x14ac:dyDescent="0.15">
      <c r="A28" s="149"/>
      <c r="B28" s="119"/>
      <c r="C28" s="11" t="s">
        <v>23</v>
      </c>
      <c r="D28" s="12">
        <f t="shared" ref="D28:N28" si="7">SUM(D26:D27)</f>
        <v>344</v>
      </c>
      <c r="E28" s="12">
        <f t="shared" si="7"/>
        <v>250</v>
      </c>
      <c r="F28" s="12">
        <f t="shared" si="7"/>
        <v>49</v>
      </c>
      <c r="G28" s="12">
        <f t="shared" si="7"/>
        <v>98</v>
      </c>
      <c r="H28" s="12">
        <f t="shared" si="7"/>
        <v>120</v>
      </c>
      <c r="I28" s="12">
        <f t="shared" si="7"/>
        <v>60</v>
      </c>
      <c r="J28" s="12">
        <f t="shared" si="7"/>
        <v>39</v>
      </c>
      <c r="K28" s="12">
        <f t="shared" si="7"/>
        <v>267</v>
      </c>
      <c r="L28" s="12">
        <f t="shared" si="7"/>
        <v>97</v>
      </c>
      <c r="M28" s="12">
        <f t="shared" si="7"/>
        <v>90</v>
      </c>
      <c r="N28" s="12">
        <f t="shared" si="7"/>
        <v>0</v>
      </c>
      <c r="O28" s="14">
        <f t="shared" si="0"/>
        <v>1414</v>
      </c>
    </row>
    <row r="29" spans="1:15" ht="21" customHeight="1" x14ac:dyDescent="0.15">
      <c r="A29" s="149"/>
      <c r="B29" s="119" t="s">
        <v>26</v>
      </c>
      <c r="C29" s="11" t="s">
        <v>21</v>
      </c>
      <c r="D29" s="12">
        <f>SUM(D23,D26)</f>
        <v>351</v>
      </c>
      <c r="E29" s="12">
        <f>SUM(E23,E26)</f>
        <v>224</v>
      </c>
      <c r="F29" s="12">
        <f t="shared" ref="E29:N30" si="8">SUM(F23,F26)</f>
        <v>35</v>
      </c>
      <c r="G29" s="12">
        <f t="shared" si="8"/>
        <v>79</v>
      </c>
      <c r="H29" s="12">
        <f>SUM(H23,H26)</f>
        <v>119</v>
      </c>
      <c r="I29" s="12">
        <f t="shared" si="8"/>
        <v>78</v>
      </c>
      <c r="J29" s="12">
        <f t="shared" si="8"/>
        <v>48</v>
      </c>
      <c r="K29" s="12">
        <f t="shared" si="8"/>
        <v>315</v>
      </c>
      <c r="L29" s="12">
        <f t="shared" si="8"/>
        <v>99</v>
      </c>
      <c r="M29" s="12">
        <f t="shared" si="8"/>
        <v>88</v>
      </c>
      <c r="N29" s="12">
        <f t="shared" si="8"/>
        <v>0</v>
      </c>
      <c r="O29" s="14">
        <f t="shared" si="0"/>
        <v>1436</v>
      </c>
    </row>
    <row r="30" spans="1:15" ht="21" customHeight="1" x14ac:dyDescent="0.15">
      <c r="A30" s="149"/>
      <c r="B30" s="119"/>
      <c r="C30" s="11" t="s">
        <v>22</v>
      </c>
      <c r="D30" s="12">
        <f>SUM(D24,D27)</f>
        <v>344</v>
      </c>
      <c r="E30" s="12">
        <f t="shared" si="8"/>
        <v>193</v>
      </c>
      <c r="F30" s="12">
        <f t="shared" si="8"/>
        <v>37</v>
      </c>
      <c r="G30" s="12">
        <f t="shared" si="8"/>
        <v>94</v>
      </c>
      <c r="H30" s="12">
        <f t="shared" si="8"/>
        <v>87</v>
      </c>
      <c r="I30" s="12">
        <f t="shared" si="8"/>
        <v>21</v>
      </c>
      <c r="J30" s="12">
        <f t="shared" si="8"/>
        <v>0</v>
      </c>
      <c r="K30" s="12">
        <f t="shared" si="8"/>
        <v>252</v>
      </c>
      <c r="L30" s="12">
        <f t="shared" si="8"/>
        <v>98</v>
      </c>
      <c r="M30" s="12">
        <f t="shared" si="8"/>
        <v>51</v>
      </c>
      <c r="N30" s="12">
        <f t="shared" si="8"/>
        <v>0</v>
      </c>
      <c r="O30" s="14">
        <f t="shared" si="0"/>
        <v>1177</v>
      </c>
    </row>
    <row r="31" spans="1:15" ht="21" customHeight="1" thickBot="1" x14ac:dyDescent="0.2">
      <c r="A31" s="150"/>
      <c r="B31" s="120"/>
      <c r="C31" s="15" t="s">
        <v>23</v>
      </c>
      <c r="D31" s="16">
        <f t="shared" ref="D31:N31" si="9">SUM(D29:D30)</f>
        <v>695</v>
      </c>
      <c r="E31" s="16">
        <f t="shared" si="9"/>
        <v>417</v>
      </c>
      <c r="F31" s="16">
        <f t="shared" si="9"/>
        <v>72</v>
      </c>
      <c r="G31" s="16">
        <f t="shared" si="9"/>
        <v>173</v>
      </c>
      <c r="H31" s="16">
        <f t="shared" si="9"/>
        <v>206</v>
      </c>
      <c r="I31" s="16">
        <f t="shared" si="9"/>
        <v>99</v>
      </c>
      <c r="J31" s="16">
        <f>SUM(J29:J30)</f>
        <v>48</v>
      </c>
      <c r="K31" s="16">
        <f t="shared" si="9"/>
        <v>567</v>
      </c>
      <c r="L31" s="16">
        <f t="shared" si="9"/>
        <v>197</v>
      </c>
      <c r="M31" s="16">
        <f t="shared" si="9"/>
        <v>139</v>
      </c>
      <c r="N31" s="16">
        <f t="shared" si="9"/>
        <v>0</v>
      </c>
      <c r="O31" s="17">
        <f t="shared" si="0"/>
        <v>2613</v>
      </c>
    </row>
    <row r="32" spans="1:15" ht="21" customHeight="1" x14ac:dyDescent="0.15">
      <c r="A32" s="148" t="s">
        <v>28</v>
      </c>
      <c r="B32" s="151" t="s">
        <v>20</v>
      </c>
      <c r="C32" s="7" t="s">
        <v>21</v>
      </c>
      <c r="D32" s="8">
        <v>37997</v>
      </c>
      <c r="E32" s="9">
        <v>22827</v>
      </c>
      <c r="F32" s="9">
        <v>4204</v>
      </c>
      <c r="G32" s="9">
        <v>7035</v>
      </c>
      <c r="H32" s="9">
        <v>8140</v>
      </c>
      <c r="I32" s="9">
        <v>4365</v>
      </c>
      <c r="J32" s="9">
        <v>3776</v>
      </c>
      <c r="K32" s="9">
        <v>34451</v>
      </c>
      <c r="L32" s="9">
        <v>9582</v>
      </c>
      <c r="M32" s="9">
        <v>9541</v>
      </c>
      <c r="N32" s="9">
        <v>2215</v>
      </c>
      <c r="O32" s="10">
        <f t="shared" si="0"/>
        <v>141918</v>
      </c>
    </row>
    <row r="33" spans="1:15" ht="21" customHeight="1" x14ac:dyDescent="0.15">
      <c r="A33" s="149"/>
      <c r="B33" s="119"/>
      <c r="C33" s="11" t="s">
        <v>22</v>
      </c>
      <c r="D33" s="12">
        <v>247</v>
      </c>
      <c r="E33" s="13">
        <v>76</v>
      </c>
      <c r="F33" s="13">
        <v>4</v>
      </c>
      <c r="G33" s="13">
        <v>14</v>
      </c>
      <c r="H33" s="13">
        <v>28</v>
      </c>
      <c r="I33" s="13">
        <v>2</v>
      </c>
      <c r="J33" s="13">
        <v>8</v>
      </c>
      <c r="K33" s="13">
        <v>69</v>
      </c>
      <c r="L33" s="13">
        <v>6</v>
      </c>
      <c r="M33" s="13">
        <v>42</v>
      </c>
      <c r="N33" s="13">
        <v>0</v>
      </c>
      <c r="O33" s="14">
        <f t="shared" si="0"/>
        <v>496</v>
      </c>
    </row>
    <row r="34" spans="1:15" ht="21" customHeight="1" x14ac:dyDescent="0.15">
      <c r="A34" s="149"/>
      <c r="B34" s="119"/>
      <c r="C34" s="11" t="s">
        <v>23</v>
      </c>
      <c r="D34" s="12">
        <f t="shared" ref="D34:N34" si="10">SUM(D32:D33)</f>
        <v>38244</v>
      </c>
      <c r="E34" s="12">
        <f t="shared" si="10"/>
        <v>22903</v>
      </c>
      <c r="F34" s="12">
        <f t="shared" si="10"/>
        <v>4208</v>
      </c>
      <c r="G34" s="12">
        <f t="shared" si="10"/>
        <v>7049</v>
      </c>
      <c r="H34" s="12">
        <f t="shared" si="10"/>
        <v>8168</v>
      </c>
      <c r="I34" s="12">
        <f t="shared" si="10"/>
        <v>4367</v>
      </c>
      <c r="J34" s="12">
        <f t="shared" si="10"/>
        <v>3784</v>
      </c>
      <c r="K34" s="12">
        <f t="shared" si="10"/>
        <v>34520</v>
      </c>
      <c r="L34" s="12">
        <f t="shared" si="10"/>
        <v>9588</v>
      </c>
      <c r="M34" s="12">
        <f t="shared" si="10"/>
        <v>9583</v>
      </c>
      <c r="N34" s="12">
        <f t="shared" si="10"/>
        <v>2215</v>
      </c>
      <c r="O34" s="14">
        <f t="shared" si="0"/>
        <v>142414</v>
      </c>
    </row>
    <row r="35" spans="1:15" ht="21" customHeight="1" x14ac:dyDescent="0.15">
      <c r="A35" s="149"/>
      <c r="B35" s="119" t="s">
        <v>24</v>
      </c>
      <c r="C35" s="11" t="s">
        <v>21</v>
      </c>
      <c r="D35" s="12">
        <v>45228</v>
      </c>
      <c r="E35" s="13">
        <v>26673</v>
      </c>
      <c r="F35" s="13">
        <v>4921</v>
      </c>
      <c r="G35" s="13">
        <v>8496</v>
      </c>
      <c r="H35" s="13">
        <v>9846</v>
      </c>
      <c r="I35" s="13">
        <v>5101</v>
      </c>
      <c r="J35" s="13">
        <v>4537</v>
      </c>
      <c r="K35" s="13">
        <v>43521</v>
      </c>
      <c r="L35" s="13">
        <v>12570</v>
      </c>
      <c r="M35" s="13">
        <v>9647</v>
      </c>
      <c r="N35" s="13">
        <v>1915</v>
      </c>
      <c r="O35" s="14">
        <f t="shared" si="0"/>
        <v>170540</v>
      </c>
    </row>
    <row r="36" spans="1:15" ht="21" customHeight="1" x14ac:dyDescent="0.15">
      <c r="A36" s="149"/>
      <c r="B36" s="119"/>
      <c r="C36" s="11" t="s">
        <v>22</v>
      </c>
      <c r="D36" s="12">
        <v>547</v>
      </c>
      <c r="E36" s="13">
        <v>307</v>
      </c>
      <c r="F36" s="13">
        <v>31</v>
      </c>
      <c r="G36" s="13">
        <v>64</v>
      </c>
      <c r="H36" s="13">
        <v>42</v>
      </c>
      <c r="I36" s="13">
        <v>19</v>
      </c>
      <c r="J36" s="13">
        <v>14</v>
      </c>
      <c r="K36" s="13">
        <v>375</v>
      </c>
      <c r="L36" s="13">
        <v>50</v>
      </c>
      <c r="M36" s="13">
        <v>64</v>
      </c>
      <c r="N36" s="13">
        <v>0</v>
      </c>
      <c r="O36" s="14">
        <f t="shared" si="0"/>
        <v>1513</v>
      </c>
    </row>
    <row r="37" spans="1:15" ht="21" customHeight="1" x14ac:dyDescent="0.15">
      <c r="A37" s="149"/>
      <c r="B37" s="119"/>
      <c r="C37" s="11" t="s">
        <v>23</v>
      </c>
      <c r="D37" s="12">
        <f t="shared" ref="D37:N37" si="11">SUM(D35:D36)</f>
        <v>45775</v>
      </c>
      <c r="E37" s="12">
        <f t="shared" si="11"/>
        <v>26980</v>
      </c>
      <c r="F37" s="12">
        <f t="shared" si="11"/>
        <v>4952</v>
      </c>
      <c r="G37" s="12">
        <f t="shared" si="11"/>
        <v>8560</v>
      </c>
      <c r="H37" s="12">
        <f t="shared" si="11"/>
        <v>9888</v>
      </c>
      <c r="I37" s="12">
        <f t="shared" si="11"/>
        <v>5120</v>
      </c>
      <c r="J37" s="12">
        <f t="shared" si="11"/>
        <v>4551</v>
      </c>
      <c r="K37" s="12">
        <f>SUM(K35:K36)</f>
        <v>43896</v>
      </c>
      <c r="L37" s="12">
        <f t="shared" si="11"/>
        <v>12620</v>
      </c>
      <c r="M37" s="12">
        <f t="shared" si="11"/>
        <v>9711</v>
      </c>
      <c r="N37" s="12">
        <f t="shared" si="11"/>
        <v>1915</v>
      </c>
      <c r="O37" s="14">
        <f t="shared" si="0"/>
        <v>172053</v>
      </c>
    </row>
    <row r="38" spans="1:15" ht="21" customHeight="1" x14ac:dyDescent="0.15">
      <c r="A38" s="149"/>
      <c r="B38" s="119" t="s">
        <v>26</v>
      </c>
      <c r="C38" s="11" t="s">
        <v>21</v>
      </c>
      <c r="D38" s="12">
        <f>SUM(D32,D35)</f>
        <v>83225</v>
      </c>
      <c r="E38" s="12">
        <f>SUM(E32,E35)</f>
        <v>49500</v>
      </c>
      <c r="F38" s="12">
        <f t="shared" ref="F38:N39" si="12">SUM(F32,F35)</f>
        <v>9125</v>
      </c>
      <c r="G38" s="12">
        <f t="shared" si="12"/>
        <v>15531</v>
      </c>
      <c r="H38" s="12">
        <f t="shared" si="12"/>
        <v>17986</v>
      </c>
      <c r="I38" s="12">
        <f t="shared" si="12"/>
        <v>9466</v>
      </c>
      <c r="J38" s="12">
        <f t="shared" si="12"/>
        <v>8313</v>
      </c>
      <c r="K38" s="12">
        <f t="shared" si="12"/>
        <v>77972</v>
      </c>
      <c r="L38" s="12">
        <f t="shared" si="12"/>
        <v>22152</v>
      </c>
      <c r="M38" s="12">
        <f t="shared" si="12"/>
        <v>19188</v>
      </c>
      <c r="N38" s="12">
        <f t="shared" si="12"/>
        <v>4130</v>
      </c>
      <c r="O38" s="14">
        <f t="shared" si="0"/>
        <v>312458</v>
      </c>
    </row>
    <row r="39" spans="1:15" ht="21" customHeight="1" x14ac:dyDescent="0.15">
      <c r="A39" s="149"/>
      <c r="B39" s="119"/>
      <c r="C39" s="11" t="s">
        <v>22</v>
      </c>
      <c r="D39" s="12">
        <f>SUM(D33,D36)</f>
        <v>794</v>
      </c>
      <c r="E39" s="12">
        <f>SUM(E33,E36)</f>
        <v>383</v>
      </c>
      <c r="F39" s="12">
        <f t="shared" si="12"/>
        <v>35</v>
      </c>
      <c r="G39" s="12">
        <f t="shared" si="12"/>
        <v>78</v>
      </c>
      <c r="H39" s="12">
        <f t="shared" si="12"/>
        <v>70</v>
      </c>
      <c r="I39" s="12">
        <f t="shared" si="12"/>
        <v>21</v>
      </c>
      <c r="J39" s="12">
        <f t="shared" si="12"/>
        <v>22</v>
      </c>
      <c r="K39" s="12">
        <f t="shared" si="12"/>
        <v>444</v>
      </c>
      <c r="L39" s="12">
        <f t="shared" si="12"/>
        <v>56</v>
      </c>
      <c r="M39" s="12">
        <f t="shared" si="12"/>
        <v>106</v>
      </c>
      <c r="N39" s="12">
        <f t="shared" si="12"/>
        <v>0</v>
      </c>
      <c r="O39" s="14">
        <f t="shared" si="0"/>
        <v>2009</v>
      </c>
    </row>
    <row r="40" spans="1:15" ht="21" customHeight="1" thickBot="1" x14ac:dyDescent="0.2">
      <c r="A40" s="150"/>
      <c r="B40" s="120"/>
      <c r="C40" s="15" t="s">
        <v>23</v>
      </c>
      <c r="D40" s="16">
        <f t="shared" ref="D40:N40" si="13">SUM(D38:D39)</f>
        <v>84019</v>
      </c>
      <c r="E40" s="16">
        <f t="shared" si="13"/>
        <v>49883</v>
      </c>
      <c r="F40" s="16">
        <f t="shared" si="13"/>
        <v>9160</v>
      </c>
      <c r="G40" s="16">
        <f t="shared" si="13"/>
        <v>15609</v>
      </c>
      <c r="H40" s="16">
        <f t="shared" si="13"/>
        <v>18056</v>
      </c>
      <c r="I40" s="16">
        <f t="shared" si="13"/>
        <v>9487</v>
      </c>
      <c r="J40" s="16">
        <f t="shared" si="13"/>
        <v>8335</v>
      </c>
      <c r="K40" s="16">
        <f t="shared" si="13"/>
        <v>78416</v>
      </c>
      <c r="L40" s="16">
        <f t="shared" si="13"/>
        <v>22208</v>
      </c>
      <c r="M40" s="16">
        <f t="shared" si="13"/>
        <v>19294</v>
      </c>
      <c r="N40" s="16">
        <f t="shared" si="13"/>
        <v>4130</v>
      </c>
      <c r="O40" s="17">
        <f t="shared" si="0"/>
        <v>314467</v>
      </c>
    </row>
    <row r="41" spans="1:15" ht="21" customHeight="1" x14ac:dyDescent="0.15">
      <c r="A41" s="142" t="s">
        <v>29</v>
      </c>
      <c r="B41" s="143"/>
      <c r="C41" s="7" t="s">
        <v>21</v>
      </c>
      <c r="D41" s="8">
        <v>2809</v>
      </c>
      <c r="E41" s="9">
        <v>1771</v>
      </c>
      <c r="F41" s="9">
        <v>415</v>
      </c>
      <c r="G41" s="9">
        <v>600</v>
      </c>
      <c r="H41" s="9">
        <v>792</v>
      </c>
      <c r="I41" s="9">
        <v>409</v>
      </c>
      <c r="J41" s="9">
        <v>317</v>
      </c>
      <c r="K41" s="9">
        <v>2498</v>
      </c>
      <c r="L41" s="9">
        <v>988</v>
      </c>
      <c r="M41" s="9">
        <v>432</v>
      </c>
      <c r="N41" s="9">
        <v>2</v>
      </c>
      <c r="O41" s="10">
        <f t="shared" si="0"/>
        <v>11031</v>
      </c>
    </row>
    <row r="42" spans="1:15" ht="21" customHeight="1" x14ac:dyDescent="0.15">
      <c r="A42" s="144"/>
      <c r="B42" s="145"/>
      <c r="C42" s="11" t="s">
        <v>22</v>
      </c>
      <c r="D42" s="12">
        <v>1684</v>
      </c>
      <c r="E42" s="13">
        <v>749</v>
      </c>
      <c r="F42" s="13">
        <v>228</v>
      </c>
      <c r="G42" s="13">
        <v>49</v>
      </c>
      <c r="H42" s="13">
        <v>107</v>
      </c>
      <c r="I42" s="13">
        <v>52</v>
      </c>
      <c r="J42" s="13">
        <v>42</v>
      </c>
      <c r="K42" s="13">
        <v>1405</v>
      </c>
      <c r="L42" s="13">
        <v>103</v>
      </c>
      <c r="M42" s="13">
        <v>51</v>
      </c>
      <c r="N42" s="13">
        <v>0</v>
      </c>
      <c r="O42" s="14">
        <f t="shared" si="0"/>
        <v>4470</v>
      </c>
    </row>
    <row r="43" spans="1:15" ht="21" customHeight="1" thickBot="1" x14ac:dyDescent="0.2">
      <c r="A43" s="146"/>
      <c r="B43" s="147"/>
      <c r="C43" s="15" t="s">
        <v>23</v>
      </c>
      <c r="D43" s="16">
        <f t="shared" ref="D43:N43" si="14">SUM(D41:D42)</f>
        <v>4493</v>
      </c>
      <c r="E43" s="16">
        <f t="shared" si="14"/>
        <v>2520</v>
      </c>
      <c r="F43" s="16">
        <f t="shared" si="14"/>
        <v>643</v>
      </c>
      <c r="G43" s="16">
        <f t="shared" si="14"/>
        <v>649</v>
      </c>
      <c r="H43" s="16">
        <f t="shared" si="14"/>
        <v>899</v>
      </c>
      <c r="I43" s="16">
        <f t="shared" si="14"/>
        <v>461</v>
      </c>
      <c r="J43" s="16">
        <f t="shared" si="14"/>
        <v>359</v>
      </c>
      <c r="K43" s="16">
        <f t="shared" si="14"/>
        <v>3903</v>
      </c>
      <c r="L43" s="16">
        <f>SUM(L41:L42)</f>
        <v>1091</v>
      </c>
      <c r="M43" s="16">
        <f t="shared" si="14"/>
        <v>483</v>
      </c>
      <c r="N43" s="16">
        <f t="shared" si="14"/>
        <v>2</v>
      </c>
      <c r="O43" s="17">
        <f t="shared" si="0"/>
        <v>15501</v>
      </c>
    </row>
    <row r="44" spans="1:15" ht="21" customHeight="1" x14ac:dyDescent="0.15">
      <c r="A44" s="142" t="s">
        <v>30</v>
      </c>
      <c r="B44" s="143"/>
      <c r="C44" s="7" t="s">
        <v>21</v>
      </c>
      <c r="D44" s="8">
        <v>2177</v>
      </c>
      <c r="E44" s="9">
        <v>1319</v>
      </c>
      <c r="F44" s="9">
        <v>292</v>
      </c>
      <c r="G44" s="9">
        <v>500</v>
      </c>
      <c r="H44" s="9">
        <v>512</v>
      </c>
      <c r="I44" s="9">
        <v>363</v>
      </c>
      <c r="J44" s="9">
        <v>215</v>
      </c>
      <c r="K44" s="9">
        <v>783</v>
      </c>
      <c r="L44" s="9">
        <v>872</v>
      </c>
      <c r="M44" s="9">
        <v>177</v>
      </c>
      <c r="N44" s="9">
        <v>0</v>
      </c>
      <c r="O44" s="10">
        <f t="shared" si="0"/>
        <v>7210</v>
      </c>
    </row>
    <row r="45" spans="1:15" ht="21" customHeight="1" x14ac:dyDescent="0.15">
      <c r="A45" s="144"/>
      <c r="B45" s="145"/>
      <c r="C45" s="11" t="s">
        <v>22</v>
      </c>
      <c r="D45" s="12">
        <v>9</v>
      </c>
      <c r="E45" s="13">
        <v>0</v>
      </c>
      <c r="F45" s="13">
        <v>0</v>
      </c>
      <c r="G45" s="13">
        <v>3</v>
      </c>
      <c r="H45" s="13">
        <v>0</v>
      </c>
      <c r="I45" s="13">
        <v>0</v>
      </c>
      <c r="J45" s="13">
        <v>1</v>
      </c>
      <c r="K45" s="13">
        <v>9</v>
      </c>
      <c r="L45" s="13">
        <v>0</v>
      </c>
      <c r="M45" s="13">
        <v>0</v>
      </c>
      <c r="N45" s="13">
        <v>0</v>
      </c>
      <c r="O45" s="14">
        <f t="shared" si="0"/>
        <v>22</v>
      </c>
    </row>
    <row r="46" spans="1:15" ht="21" customHeight="1" thickBot="1" x14ac:dyDescent="0.2">
      <c r="A46" s="146"/>
      <c r="B46" s="147"/>
      <c r="C46" s="15" t="s">
        <v>23</v>
      </c>
      <c r="D46" s="16">
        <f t="shared" ref="D46:N46" si="15">SUM(D44:D45)</f>
        <v>2186</v>
      </c>
      <c r="E46" s="16">
        <f t="shared" si="15"/>
        <v>1319</v>
      </c>
      <c r="F46" s="16">
        <f t="shared" si="15"/>
        <v>292</v>
      </c>
      <c r="G46" s="16">
        <f t="shared" si="15"/>
        <v>503</v>
      </c>
      <c r="H46" s="16">
        <f t="shared" si="15"/>
        <v>512</v>
      </c>
      <c r="I46" s="16">
        <f t="shared" si="15"/>
        <v>363</v>
      </c>
      <c r="J46" s="16">
        <f t="shared" si="15"/>
        <v>216</v>
      </c>
      <c r="K46" s="16">
        <f t="shared" si="15"/>
        <v>792</v>
      </c>
      <c r="L46" s="16">
        <f t="shared" si="15"/>
        <v>872</v>
      </c>
      <c r="M46" s="16">
        <f t="shared" si="15"/>
        <v>177</v>
      </c>
      <c r="N46" s="16">
        <f t="shared" si="15"/>
        <v>0</v>
      </c>
      <c r="O46" s="17">
        <f t="shared" si="0"/>
        <v>7232</v>
      </c>
    </row>
    <row r="47" spans="1:15" ht="21" customHeight="1" thickBot="1" x14ac:dyDescent="0.2">
      <c r="A47" s="160" t="s">
        <v>31</v>
      </c>
      <c r="B47" s="161"/>
      <c r="C47" s="162"/>
      <c r="D47" s="18">
        <f>SUM(D22,D31,D40,D43,D46)</f>
        <v>106542</v>
      </c>
      <c r="E47" s="18">
        <f>SUM(E22,E31,E40,E43,E46)</f>
        <v>64052</v>
      </c>
      <c r="F47" s="18">
        <f t="shared" ref="F47:N47" si="16">SUM(F22,F31,F40,F43,F46)</f>
        <v>12191</v>
      </c>
      <c r="G47" s="18">
        <f t="shared" si="16"/>
        <v>20306</v>
      </c>
      <c r="H47" s="18">
        <f t="shared" si="16"/>
        <v>22384</v>
      </c>
      <c r="I47" s="18">
        <f t="shared" si="16"/>
        <v>13299</v>
      </c>
      <c r="J47" s="18">
        <f t="shared" si="16"/>
        <v>10818</v>
      </c>
      <c r="K47" s="18">
        <f t="shared" si="16"/>
        <v>98121</v>
      </c>
      <c r="L47" s="18">
        <f t="shared" si="16"/>
        <v>29716</v>
      </c>
      <c r="M47" s="18">
        <f t="shared" si="16"/>
        <v>21988</v>
      </c>
      <c r="N47" s="18">
        <f t="shared" si="16"/>
        <v>4151</v>
      </c>
      <c r="O47" s="10">
        <f t="shared" si="0"/>
        <v>399417</v>
      </c>
    </row>
    <row r="48" spans="1:15" ht="21" customHeight="1" thickBot="1" x14ac:dyDescent="0.2">
      <c r="A48" s="160" t="s">
        <v>32</v>
      </c>
      <c r="B48" s="161"/>
      <c r="C48" s="162"/>
      <c r="D48" s="18">
        <v>2828</v>
      </c>
      <c r="E48" s="19">
        <v>1612</v>
      </c>
      <c r="F48" s="19">
        <v>349</v>
      </c>
      <c r="G48" s="19">
        <v>527</v>
      </c>
      <c r="H48" s="19">
        <v>467</v>
      </c>
      <c r="I48" s="19">
        <v>403</v>
      </c>
      <c r="J48" s="19">
        <v>281</v>
      </c>
      <c r="K48" s="19">
        <v>2178</v>
      </c>
      <c r="L48" s="19">
        <v>675</v>
      </c>
      <c r="M48" s="19">
        <v>789</v>
      </c>
      <c r="N48" s="19">
        <v>290</v>
      </c>
      <c r="O48" s="10">
        <f t="shared" si="0"/>
        <v>10109</v>
      </c>
    </row>
    <row r="49" spans="1:15" ht="21" customHeight="1" thickBot="1" x14ac:dyDescent="0.2">
      <c r="A49" s="160" t="s">
        <v>33</v>
      </c>
      <c r="B49" s="161"/>
      <c r="C49" s="162"/>
      <c r="D49" s="18">
        <f t="shared" ref="D49:N49" si="17">SUM(D47:D48)</f>
        <v>109370</v>
      </c>
      <c r="E49" s="18">
        <f t="shared" si="17"/>
        <v>65664</v>
      </c>
      <c r="F49" s="18">
        <f t="shared" si="17"/>
        <v>12540</v>
      </c>
      <c r="G49" s="18">
        <f t="shared" si="17"/>
        <v>20833</v>
      </c>
      <c r="H49" s="18">
        <f t="shared" si="17"/>
        <v>22851</v>
      </c>
      <c r="I49" s="18">
        <f t="shared" si="17"/>
        <v>13702</v>
      </c>
      <c r="J49" s="18">
        <f t="shared" si="17"/>
        <v>11099</v>
      </c>
      <c r="K49" s="18">
        <f t="shared" si="17"/>
        <v>100299</v>
      </c>
      <c r="L49" s="18">
        <f t="shared" si="17"/>
        <v>30391</v>
      </c>
      <c r="M49" s="18">
        <f t="shared" si="17"/>
        <v>22777</v>
      </c>
      <c r="N49" s="18">
        <f t="shared" si="17"/>
        <v>4441</v>
      </c>
      <c r="O49" s="10">
        <f t="shared" si="0"/>
        <v>409526</v>
      </c>
    </row>
    <row r="50" spans="1:15" ht="21" customHeight="1" x14ac:dyDescent="0.15">
      <c r="A50" s="163" t="s">
        <v>34</v>
      </c>
      <c r="B50" s="165" t="s">
        <v>35</v>
      </c>
      <c r="C50" s="20" t="s">
        <v>36</v>
      </c>
      <c r="D50" s="21">
        <v>66099</v>
      </c>
      <c r="E50" s="22">
        <v>44181</v>
      </c>
      <c r="F50" s="22">
        <v>9991</v>
      </c>
      <c r="G50" s="22">
        <v>15883</v>
      </c>
      <c r="H50" s="22">
        <v>14152</v>
      </c>
      <c r="I50" s="22">
        <v>9352</v>
      </c>
      <c r="J50" s="22">
        <v>8908</v>
      </c>
      <c r="K50" s="22">
        <v>54800</v>
      </c>
      <c r="L50" s="22">
        <v>16140</v>
      </c>
      <c r="M50" s="22">
        <v>10010</v>
      </c>
      <c r="N50" s="22">
        <v>0</v>
      </c>
      <c r="O50" s="10">
        <f t="shared" si="0"/>
        <v>249516</v>
      </c>
    </row>
    <row r="51" spans="1:15" ht="21" customHeight="1" x14ac:dyDescent="0.15">
      <c r="A51" s="117"/>
      <c r="B51" s="145"/>
      <c r="C51" s="11" t="s">
        <v>37</v>
      </c>
      <c r="D51" s="12">
        <v>16077</v>
      </c>
      <c r="E51" s="13">
        <v>16787</v>
      </c>
      <c r="F51" s="13">
        <v>4081</v>
      </c>
      <c r="G51" s="13">
        <v>6813</v>
      </c>
      <c r="H51" s="13">
        <v>4835</v>
      </c>
      <c r="I51" s="13">
        <v>6518</v>
      </c>
      <c r="J51" s="13">
        <v>4869</v>
      </c>
      <c r="K51" s="13">
        <v>15301</v>
      </c>
      <c r="L51" s="13">
        <v>7782</v>
      </c>
      <c r="M51" s="13">
        <v>3462</v>
      </c>
      <c r="N51" s="13">
        <v>0</v>
      </c>
      <c r="O51" s="14">
        <f t="shared" si="0"/>
        <v>86525</v>
      </c>
    </row>
    <row r="52" spans="1:15" ht="21" customHeight="1" x14ac:dyDescent="0.15">
      <c r="A52" s="117"/>
      <c r="B52" s="145"/>
      <c r="C52" s="11" t="s">
        <v>23</v>
      </c>
      <c r="D52" s="12">
        <f t="shared" ref="D52:N52" si="18">SUM(D50:D51)</f>
        <v>82176</v>
      </c>
      <c r="E52" s="12">
        <f t="shared" si="18"/>
        <v>60968</v>
      </c>
      <c r="F52" s="12">
        <f t="shared" si="18"/>
        <v>14072</v>
      </c>
      <c r="G52" s="12">
        <f t="shared" si="18"/>
        <v>22696</v>
      </c>
      <c r="H52" s="12">
        <f t="shared" si="18"/>
        <v>18987</v>
      </c>
      <c r="I52" s="12">
        <f t="shared" si="18"/>
        <v>15870</v>
      </c>
      <c r="J52" s="12">
        <f t="shared" si="18"/>
        <v>13777</v>
      </c>
      <c r="K52" s="12">
        <f t="shared" si="18"/>
        <v>70101</v>
      </c>
      <c r="L52" s="12">
        <f t="shared" si="18"/>
        <v>23922</v>
      </c>
      <c r="M52" s="12">
        <f t="shared" si="18"/>
        <v>13472</v>
      </c>
      <c r="N52" s="12">
        <f t="shared" si="18"/>
        <v>0</v>
      </c>
      <c r="O52" s="14">
        <f t="shared" si="0"/>
        <v>336041</v>
      </c>
    </row>
    <row r="53" spans="1:15" ht="21" customHeight="1" x14ac:dyDescent="0.15">
      <c r="A53" s="117"/>
      <c r="B53" s="166" t="s">
        <v>38</v>
      </c>
      <c r="C53" s="167"/>
      <c r="D53" s="12">
        <v>436</v>
      </c>
      <c r="E53" s="13">
        <v>311</v>
      </c>
      <c r="F53" s="13">
        <v>88</v>
      </c>
      <c r="G53" s="13">
        <v>166</v>
      </c>
      <c r="H53" s="13">
        <v>80</v>
      </c>
      <c r="I53" s="13">
        <v>80</v>
      </c>
      <c r="J53" s="13">
        <v>77</v>
      </c>
      <c r="K53" s="13">
        <v>345</v>
      </c>
      <c r="L53" s="13">
        <v>132</v>
      </c>
      <c r="M53" s="13">
        <v>77</v>
      </c>
      <c r="N53" s="13">
        <v>0</v>
      </c>
      <c r="O53" s="14">
        <f t="shared" si="0"/>
        <v>1792</v>
      </c>
    </row>
    <row r="54" spans="1:15" ht="21" customHeight="1" thickBot="1" x14ac:dyDescent="0.2">
      <c r="A54" s="164"/>
      <c r="B54" s="168" t="s">
        <v>39</v>
      </c>
      <c r="C54" s="169"/>
      <c r="D54" s="23" t="s">
        <v>40</v>
      </c>
      <c r="E54" s="24" t="s">
        <v>40</v>
      </c>
      <c r="F54" s="24" t="s">
        <v>40</v>
      </c>
      <c r="G54" s="24" t="s">
        <v>40</v>
      </c>
      <c r="H54" s="24" t="s">
        <v>40</v>
      </c>
      <c r="I54" s="24" t="s">
        <v>40</v>
      </c>
      <c r="J54" s="24" t="s">
        <v>40</v>
      </c>
      <c r="K54" s="24" t="s">
        <v>40</v>
      </c>
      <c r="L54" s="24" t="s">
        <v>40</v>
      </c>
      <c r="M54" s="24" t="s">
        <v>40</v>
      </c>
      <c r="N54" s="24" t="s">
        <v>40</v>
      </c>
      <c r="O54" s="25" t="s">
        <v>40</v>
      </c>
    </row>
    <row r="55" spans="1:15" ht="21" customHeight="1" thickBot="1" x14ac:dyDescent="0.2">
      <c r="A55" s="152" t="s">
        <v>41</v>
      </c>
      <c r="B55" s="153"/>
      <c r="C55" s="154"/>
      <c r="D55" s="18">
        <f t="shared" ref="D55:N55" si="19">SUM(D52:D54)</f>
        <v>82612</v>
      </c>
      <c r="E55" s="19">
        <f t="shared" si="19"/>
        <v>61279</v>
      </c>
      <c r="F55" s="19">
        <f t="shared" si="19"/>
        <v>14160</v>
      </c>
      <c r="G55" s="19">
        <f t="shared" si="19"/>
        <v>22862</v>
      </c>
      <c r="H55" s="19">
        <f t="shared" si="19"/>
        <v>19067</v>
      </c>
      <c r="I55" s="19">
        <f t="shared" si="19"/>
        <v>15950</v>
      </c>
      <c r="J55" s="19">
        <f t="shared" si="19"/>
        <v>13854</v>
      </c>
      <c r="K55" s="19">
        <f t="shared" si="19"/>
        <v>70446</v>
      </c>
      <c r="L55" s="19">
        <f t="shared" si="19"/>
        <v>24054</v>
      </c>
      <c r="M55" s="19">
        <f t="shared" si="19"/>
        <v>13549</v>
      </c>
      <c r="N55" s="19">
        <f t="shared" si="19"/>
        <v>0</v>
      </c>
      <c r="O55" s="10">
        <f t="shared" si="0"/>
        <v>337833</v>
      </c>
    </row>
    <row r="56" spans="1:15" ht="23.25" customHeight="1" thickBot="1" x14ac:dyDescent="0.2">
      <c r="A56" s="155" t="s">
        <v>42</v>
      </c>
      <c r="B56" s="156"/>
      <c r="C56" s="157"/>
      <c r="D56" s="26">
        <f>SUM(D49,D55)</f>
        <v>191982</v>
      </c>
      <c r="E56" s="27">
        <f>SUM(E49,E55)</f>
        <v>126943</v>
      </c>
      <c r="F56" s="27">
        <f t="shared" ref="F56:N56" si="20">SUM(F49,F55)</f>
        <v>26700</v>
      </c>
      <c r="G56" s="27">
        <f t="shared" si="20"/>
        <v>43695</v>
      </c>
      <c r="H56" s="27">
        <f t="shared" si="20"/>
        <v>41918</v>
      </c>
      <c r="I56" s="27">
        <f t="shared" si="20"/>
        <v>29652</v>
      </c>
      <c r="J56" s="27">
        <f t="shared" si="20"/>
        <v>24953</v>
      </c>
      <c r="K56" s="27">
        <f t="shared" si="20"/>
        <v>170745</v>
      </c>
      <c r="L56" s="27">
        <f t="shared" si="20"/>
        <v>54445</v>
      </c>
      <c r="M56" s="27">
        <f t="shared" si="20"/>
        <v>36326</v>
      </c>
      <c r="N56" s="27">
        <f t="shared" si="20"/>
        <v>4441</v>
      </c>
      <c r="O56" s="28">
        <f t="shared" si="0"/>
        <v>747359</v>
      </c>
    </row>
    <row r="59" spans="1:15" x14ac:dyDescent="0.1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</row>
    <row r="60" spans="1:15" x14ac:dyDescent="0.15">
      <c r="A60" s="159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</row>
  </sheetData>
  <mergeCells count="43">
    <mergeCell ref="A41:B43"/>
    <mergeCell ref="A55:C55"/>
    <mergeCell ref="A56:C56"/>
    <mergeCell ref="A59:O60"/>
    <mergeCell ref="A47:C47"/>
    <mergeCell ref="A48:C48"/>
    <mergeCell ref="A49:C49"/>
    <mergeCell ref="A50:A54"/>
    <mergeCell ref="B50:B52"/>
    <mergeCell ref="B53:C53"/>
    <mergeCell ref="B54:C54"/>
    <mergeCell ref="N7:N10"/>
    <mergeCell ref="O7:O10"/>
    <mergeCell ref="A44:B46"/>
    <mergeCell ref="A11:A22"/>
    <mergeCell ref="B11:B13"/>
    <mergeCell ref="B14:B16"/>
    <mergeCell ref="B17:B19"/>
    <mergeCell ref="B20:B22"/>
    <mergeCell ref="A23:A31"/>
    <mergeCell ref="B23:B25"/>
    <mergeCell ref="B26:B28"/>
    <mergeCell ref="B29:B31"/>
    <mergeCell ref="A32:A40"/>
    <mergeCell ref="B32:B34"/>
    <mergeCell ref="B35:B37"/>
    <mergeCell ref="B38:B40"/>
    <mergeCell ref="A8:A10"/>
    <mergeCell ref="B8:B10"/>
    <mergeCell ref="C8:C10"/>
    <mergeCell ref="M5:O5"/>
    <mergeCell ref="M6:O6"/>
    <mergeCell ref="A7:C7"/>
    <mergeCell ref="D7:D10"/>
    <mergeCell ref="E7:E10"/>
    <mergeCell ref="F7:F10"/>
    <mergeCell ref="G7:G10"/>
    <mergeCell ref="H7:H10"/>
    <mergeCell ref="I7:I10"/>
    <mergeCell ref="J7:J10"/>
    <mergeCell ref="K7:K10"/>
    <mergeCell ref="L7:L10"/>
    <mergeCell ref="M7:M10"/>
  </mergeCells>
  <phoneticPr fontId="2"/>
  <pageMargins left="0.39370078740157483" right="0.39370078740157483" top="0.59055118110236227" bottom="0.19685039370078741" header="0.51181102362204722" footer="0.51181102362204722"/>
  <pageSetup paperSize="9" scale="65" fitToHeight="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1590D-288C-4CA9-A654-277937F28092}">
  <sheetPr>
    <tabColor rgb="FFFFFF00"/>
    <pageSetUpPr fitToPage="1"/>
  </sheetPr>
  <dimension ref="A1:O60"/>
  <sheetViews>
    <sheetView zoomScaleNormal="100" workbookViewId="0">
      <selection activeCell="G4" sqref="G4"/>
    </sheetView>
  </sheetViews>
  <sheetFormatPr defaultRowHeight="13.5" x14ac:dyDescent="0.15"/>
  <cols>
    <col min="1" max="1" width="4" style="1" customWidth="1"/>
    <col min="2" max="2" width="7.25" style="1" customWidth="1"/>
    <col min="3" max="3" width="9" style="1"/>
    <col min="4" max="15" width="9.5" style="1" customWidth="1"/>
    <col min="16" max="16384" width="9" style="1"/>
  </cols>
  <sheetData>
    <row r="1" spans="1:15" ht="15" customHeight="1" x14ac:dyDescent="0.15"/>
    <row r="2" spans="1:15" ht="15" customHeight="1" x14ac:dyDescent="0.15"/>
    <row r="3" spans="1:15" ht="15" customHeight="1" x14ac:dyDescent="0.15"/>
    <row r="4" spans="1:15" ht="15" customHeight="1" x14ac:dyDescent="0.2">
      <c r="A4" s="29"/>
      <c r="B4" s="29"/>
      <c r="C4" s="29"/>
      <c r="D4" s="30"/>
      <c r="E4" s="1" t="s">
        <v>43</v>
      </c>
    </row>
    <row r="5" spans="1:15" ht="15" customHeight="1" x14ac:dyDescent="0.2">
      <c r="A5" s="85" t="s">
        <v>98</v>
      </c>
      <c r="C5" s="86"/>
      <c r="L5" s="89"/>
      <c r="M5" s="89"/>
      <c r="N5" s="89"/>
      <c r="O5" s="31"/>
    </row>
    <row r="6" spans="1:15" ht="15" customHeight="1" thickBot="1" x14ac:dyDescent="0.2">
      <c r="L6" s="32"/>
      <c r="M6" s="32"/>
      <c r="N6" s="32"/>
      <c r="O6" s="32"/>
    </row>
    <row r="7" spans="1:15" ht="48" customHeight="1" x14ac:dyDescent="0.15">
      <c r="A7" s="127" t="s">
        <v>3</v>
      </c>
      <c r="B7" s="128"/>
      <c r="C7" s="129"/>
      <c r="D7" s="136" t="s">
        <v>99</v>
      </c>
      <c r="E7" s="136" t="s">
        <v>100</v>
      </c>
      <c r="F7" s="136" t="s">
        <v>101</v>
      </c>
      <c r="G7" s="136" t="s">
        <v>102</v>
      </c>
      <c r="H7" s="136"/>
      <c r="I7" s="136"/>
      <c r="J7" s="136"/>
      <c r="K7" s="136"/>
      <c r="L7" s="136"/>
      <c r="M7" s="136"/>
      <c r="N7" s="186"/>
      <c r="O7" s="176" t="s">
        <v>23</v>
      </c>
    </row>
    <row r="8" spans="1:15" x14ac:dyDescent="0.15">
      <c r="A8" s="117" t="s">
        <v>53</v>
      </c>
      <c r="B8" s="119" t="s">
        <v>54</v>
      </c>
      <c r="C8" s="121" t="s">
        <v>55</v>
      </c>
      <c r="D8" s="174"/>
      <c r="E8" s="174"/>
      <c r="F8" s="174"/>
      <c r="G8" s="174"/>
      <c r="H8" s="174"/>
      <c r="I8" s="179"/>
      <c r="J8" s="179"/>
      <c r="K8" s="174"/>
      <c r="L8" s="174"/>
      <c r="M8" s="174"/>
      <c r="N8" s="187"/>
      <c r="O8" s="177"/>
    </row>
    <row r="9" spans="1:15" x14ac:dyDescent="0.15">
      <c r="A9" s="117"/>
      <c r="B9" s="119"/>
      <c r="C9" s="121"/>
      <c r="D9" s="174"/>
      <c r="E9" s="174"/>
      <c r="F9" s="174"/>
      <c r="G9" s="174"/>
      <c r="H9" s="174"/>
      <c r="I9" s="179"/>
      <c r="J9" s="179"/>
      <c r="K9" s="174"/>
      <c r="L9" s="174"/>
      <c r="M9" s="174"/>
      <c r="N9" s="187"/>
      <c r="O9" s="177"/>
    </row>
    <row r="10" spans="1:15" ht="18.75" customHeight="1" thickBot="1" x14ac:dyDescent="0.2">
      <c r="A10" s="118"/>
      <c r="B10" s="120"/>
      <c r="C10" s="122"/>
      <c r="D10" s="175"/>
      <c r="E10" s="175"/>
      <c r="F10" s="175"/>
      <c r="G10" s="175"/>
      <c r="H10" s="175"/>
      <c r="I10" s="180"/>
      <c r="J10" s="180"/>
      <c r="K10" s="175"/>
      <c r="L10" s="175"/>
      <c r="M10" s="175"/>
      <c r="N10" s="188"/>
      <c r="O10" s="178"/>
    </row>
    <row r="11" spans="1:15" ht="21" customHeight="1" x14ac:dyDescent="0.15">
      <c r="A11" s="148" t="s">
        <v>19</v>
      </c>
      <c r="B11" s="151" t="s">
        <v>56</v>
      </c>
      <c r="C11" s="7" t="s">
        <v>57</v>
      </c>
      <c r="D11" s="9">
        <v>68</v>
      </c>
      <c r="E11" s="9">
        <v>207</v>
      </c>
      <c r="F11" s="9">
        <v>15</v>
      </c>
      <c r="G11" s="9">
        <v>42</v>
      </c>
      <c r="H11" s="9"/>
      <c r="I11" s="9"/>
      <c r="J11" s="9"/>
      <c r="K11" s="9"/>
      <c r="L11" s="9"/>
      <c r="M11" s="90"/>
      <c r="N11" s="90"/>
      <c r="O11" s="10">
        <f t="shared" ref="O11:O56" si="0">SUM(D11:N11)</f>
        <v>332</v>
      </c>
    </row>
    <row r="12" spans="1:15" ht="21" customHeight="1" x14ac:dyDescent="0.15">
      <c r="A12" s="149"/>
      <c r="B12" s="119"/>
      <c r="C12" s="11" t="s">
        <v>58</v>
      </c>
      <c r="D12" s="13">
        <v>71</v>
      </c>
      <c r="E12" s="13">
        <v>14</v>
      </c>
      <c r="F12" s="13">
        <v>0</v>
      </c>
      <c r="G12" s="13">
        <v>5</v>
      </c>
      <c r="H12" s="13"/>
      <c r="I12" s="13"/>
      <c r="J12" s="13"/>
      <c r="K12" s="13"/>
      <c r="L12" s="13"/>
      <c r="M12" s="39"/>
      <c r="N12" s="39"/>
      <c r="O12" s="14">
        <f t="shared" si="0"/>
        <v>90</v>
      </c>
    </row>
    <row r="13" spans="1:15" ht="21" customHeight="1" x14ac:dyDescent="0.15">
      <c r="A13" s="149"/>
      <c r="B13" s="119"/>
      <c r="C13" s="11" t="s">
        <v>59</v>
      </c>
      <c r="D13" s="13">
        <f>SUM(D11:D12)</f>
        <v>139</v>
      </c>
      <c r="E13" s="13">
        <f>SUM(E11:E12)</f>
        <v>221</v>
      </c>
      <c r="F13" s="13">
        <f>SUM(F11:F12)</f>
        <v>15</v>
      </c>
      <c r="G13" s="13">
        <f>SUM(G11:G12)</f>
        <v>47</v>
      </c>
      <c r="H13" s="13"/>
      <c r="I13" s="13"/>
      <c r="J13" s="13"/>
      <c r="K13" s="13"/>
      <c r="L13" s="13"/>
      <c r="M13" s="39"/>
      <c r="N13" s="39"/>
      <c r="O13" s="14">
        <f t="shared" si="0"/>
        <v>422</v>
      </c>
    </row>
    <row r="14" spans="1:15" ht="21" customHeight="1" x14ac:dyDescent="0.15">
      <c r="A14" s="149"/>
      <c r="B14" s="119" t="s">
        <v>60</v>
      </c>
      <c r="C14" s="11" t="s">
        <v>57</v>
      </c>
      <c r="D14" s="13">
        <v>151</v>
      </c>
      <c r="E14" s="13">
        <v>263</v>
      </c>
      <c r="F14" s="13">
        <v>31</v>
      </c>
      <c r="G14" s="13">
        <v>46</v>
      </c>
      <c r="H14" s="13"/>
      <c r="I14" s="13"/>
      <c r="J14" s="13"/>
      <c r="K14" s="13"/>
      <c r="L14" s="13"/>
      <c r="M14" s="39"/>
      <c r="N14" s="39"/>
      <c r="O14" s="14">
        <f t="shared" si="0"/>
        <v>491</v>
      </c>
    </row>
    <row r="15" spans="1:15" ht="21" customHeight="1" x14ac:dyDescent="0.15">
      <c r="A15" s="149"/>
      <c r="B15" s="119"/>
      <c r="C15" s="11" t="s">
        <v>58</v>
      </c>
      <c r="D15" s="13">
        <v>2</v>
      </c>
      <c r="E15" s="13">
        <v>3</v>
      </c>
      <c r="F15" s="13">
        <v>0</v>
      </c>
      <c r="G15" s="13">
        <v>0</v>
      </c>
      <c r="H15" s="13"/>
      <c r="I15" s="13"/>
      <c r="J15" s="13"/>
      <c r="K15" s="13"/>
      <c r="L15" s="13"/>
      <c r="M15" s="39"/>
      <c r="N15" s="39"/>
      <c r="O15" s="14">
        <f t="shared" si="0"/>
        <v>5</v>
      </c>
    </row>
    <row r="16" spans="1:15" ht="21" customHeight="1" x14ac:dyDescent="0.15">
      <c r="A16" s="149"/>
      <c r="B16" s="119"/>
      <c r="C16" s="11" t="s">
        <v>59</v>
      </c>
      <c r="D16" s="12">
        <f>SUM(D14:D15)</f>
        <v>153</v>
      </c>
      <c r="E16" s="12">
        <f>SUM(E14:E15)</f>
        <v>266</v>
      </c>
      <c r="F16" s="12">
        <f>SUM(F14:F15)</f>
        <v>31</v>
      </c>
      <c r="G16" s="12">
        <f>SUM(G14:G15)</f>
        <v>46</v>
      </c>
      <c r="H16" s="13"/>
      <c r="I16" s="13"/>
      <c r="J16" s="13"/>
      <c r="K16" s="13"/>
      <c r="L16" s="13"/>
      <c r="M16" s="39"/>
      <c r="N16" s="39"/>
      <c r="O16" s="14">
        <f t="shared" si="0"/>
        <v>496</v>
      </c>
    </row>
    <row r="17" spans="1:15" ht="21" customHeight="1" x14ac:dyDescent="0.15">
      <c r="A17" s="149"/>
      <c r="B17" s="119" t="s">
        <v>61</v>
      </c>
      <c r="C17" s="11" t="s">
        <v>57</v>
      </c>
      <c r="D17" s="13">
        <v>0</v>
      </c>
      <c r="E17" s="13">
        <v>1</v>
      </c>
      <c r="F17" s="13">
        <v>0</v>
      </c>
      <c r="G17" s="13">
        <v>0</v>
      </c>
      <c r="H17" s="13"/>
      <c r="I17" s="13"/>
      <c r="J17" s="13"/>
      <c r="K17" s="13"/>
      <c r="L17" s="13"/>
      <c r="M17" s="39"/>
      <c r="N17" s="39"/>
      <c r="O17" s="14">
        <f t="shared" si="0"/>
        <v>1</v>
      </c>
    </row>
    <row r="18" spans="1:15" ht="21" customHeight="1" x14ac:dyDescent="0.15">
      <c r="A18" s="149"/>
      <c r="B18" s="119"/>
      <c r="C18" s="11" t="s">
        <v>58</v>
      </c>
      <c r="D18" s="13">
        <v>6</v>
      </c>
      <c r="E18" s="13">
        <v>1</v>
      </c>
      <c r="F18" s="13">
        <v>0</v>
      </c>
      <c r="G18" s="13">
        <v>1</v>
      </c>
      <c r="H18" s="13"/>
      <c r="I18" s="13"/>
      <c r="J18" s="13"/>
      <c r="K18" s="13"/>
      <c r="L18" s="13"/>
      <c r="M18" s="39"/>
      <c r="N18" s="39"/>
      <c r="O18" s="14">
        <f t="shared" si="0"/>
        <v>8</v>
      </c>
    </row>
    <row r="19" spans="1:15" ht="21" customHeight="1" x14ac:dyDescent="0.15">
      <c r="A19" s="149"/>
      <c r="B19" s="119"/>
      <c r="C19" s="11" t="s">
        <v>59</v>
      </c>
      <c r="D19" s="12">
        <f>SUM(D17:D18)</f>
        <v>6</v>
      </c>
      <c r="E19" s="12">
        <f>SUM(E17:E18)</f>
        <v>2</v>
      </c>
      <c r="F19" s="12">
        <v>0</v>
      </c>
      <c r="G19" s="12">
        <f>SUM(G17:G18)</f>
        <v>1</v>
      </c>
      <c r="H19" s="12"/>
      <c r="I19" s="12"/>
      <c r="J19" s="12"/>
      <c r="K19" s="12"/>
      <c r="L19" s="12"/>
      <c r="M19" s="91"/>
      <c r="N19" s="96"/>
      <c r="O19" s="14">
        <f t="shared" si="0"/>
        <v>9</v>
      </c>
    </row>
    <row r="20" spans="1:15" ht="21" customHeight="1" x14ac:dyDescent="0.15">
      <c r="A20" s="149"/>
      <c r="B20" s="119" t="s">
        <v>26</v>
      </c>
      <c r="C20" s="11" t="s">
        <v>57</v>
      </c>
      <c r="D20" s="12">
        <f t="shared" ref="D20:G21" si="1">D11+D14+D17</f>
        <v>219</v>
      </c>
      <c r="E20" s="12">
        <f t="shared" si="1"/>
        <v>471</v>
      </c>
      <c r="F20" s="12">
        <f t="shared" si="1"/>
        <v>46</v>
      </c>
      <c r="G20" s="12">
        <f t="shared" si="1"/>
        <v>88</v>
      </c>
      <c r="H20" s="12"/>
      <c r="I20" s="12"/>
      <c r="J20" s="12"/>
      <c r="K20" s="12"/>
      <c r="L20" s="12"/>
      <c r="M20" s="91"/>
      <c r="N20" s="96"/>
      <c r="O20" s="14">
        <f t="shared" si="0"/>
        <v>824</v>
      </c>
    </row>
    <row r="21" spans="1:15" ht="21" customHeight="1" x14ac:dyDescent="0.15">
      <c r="A21" s="149"/>
      <c r="B21" s="119"/>
      <c r="C21" s="11" t="s">
        <v>58</v>
      </c>
      <c r="D21" s="12">
        <f t="shared" si="1"/>
        <v>79</v>
      </c>
      <c r="E21" s="12">
        <f t="shared" si="1"/>
        <v>18</v>
      </c>
      <c r="F21" s="12">
        <f t="shared" si="1"/>
        <v>0</v>
      </c>
      <c r="G21" s="12">
        <f t="shared" si="1"/>
        <v>6</v>
      </c>
      <c r="H21" s="12"/>
      <c r="I21" s="12"/>
      <c r="J21" s="12"/>
      <c r="K21" s="12"/>
      <c r="L21" s="12"/>
      <c r="M21" s="91"/>
      <c r="N21" s="96"/>
      <c r="O21" s="14">
        <f t="shared" si="0"/>
        <v>103</v>
      </c>
    </row>
    <row r="22" spans="1:15" ht="21" customHeight="1" thickBot="1" x14ac:dyDescent="0.2">
      <c r="A22" s="150"/>
      <c r="B22" s="120"/>
      <c r="C22" s="15" t="s">
        <v>59</v>
      </c>
      <c r="D22" s="12">
        <f>SUM(D13,D16,D19)</f>
        <v>298</v>
      </c>
      <c r="E22" s="12">
        <f>SUM(E13,E16,E19)</f>
        <v>489</v>
      </c>
      <c r="F22" s="12">
        <f>SUM(F13,F16,F19)</f>
        <v>46</v>
      </c>
      <c r="G22" s="12">
        <f>SUM(G13,G16,G19)</f>
        <v>94</v>
      </c>
      <c r="H22" s="12"/>
      <c r="I22" s="12"/>
      <c r="J22" s="12"/>
      <c r="K22" s="12"/>
      <c r="L22" s="12"/>
      <c r="M22" s="91"/>
      <c r="N22" s="96"/>
      <c r="O22" s="14">
        <f t="shared" si="0"/>
        <v>927</v>
      </c>
    </row>
    <row r="23" spans="1:15" ht="21" customHeight="1" x14ac:dyDescent="0.15">
      <c r="A23" s="148" t="s">
        <v>27</v>
      </c>
      <c r="B23" s="151" t="s">
        <v>56</v>
      </c>
      <c r="C23" s="7" t="s">
        <v>57</v>
      </c>
      <c r="D23" s="9">
        <v>5</v>
      </c>
      <c r="E23" s="9">
        <v>3</v>
      </c>
      <c r="F23" s="9">
        <v>4</v>
      </c>
      <c r="G23" s="9">
        <v>2</v>
      </c>
      <c r="H23" s="9"/>
      <c r="I23" s="9"/>
      <c r="J23" s="9"/>
      <c r="K23" s="9"/>
      <c r="L23" s="9"/>
      <c r="M23" s="90"/>
      <c r="N23" s="97"/>
      <c r="O23" s="10">
        <f t="shared" si="0"/>
        <v>14</v>
      </c>
    </row>
    <row r="24" spans="1:15" ht="21" customHeight="1" x14ac:dyDescent="0.15">
      <c r="A24" s="149"/>
      <c r="B24" s="119"/>
      <c r="C24" s="11" t="s">
        <v>58</v>
      </c>
      <c r="D24" s="13">
        <v>3</v>
      </c>
      <c r="E24" s="13">
        <v>12</v>
      </c>
      <c r="F24" s="13">
        <v>0</v>
      </c>
      <c r="G24" s="13">
        <v>0</v>
      </c>
      <c r="H24" s="13"/>
      <c r="I24" s="13"/>
      <c r="J24" s="13"/>
      <c r="K24" s="13"/>
      <c r="L24" s="13"/>
      <c r="M24" s="39"/>
      <c r="N24" s="96"/>
      <c r="O24" s="14">
        <f t="shared" si="0"/>
        <v>15</v>
      </c>
    </row>
    <row r="25" spans="1:15" ht="21" customHeight="1" x14ac:dyDescent="0.15">
      <c r="A25" s="149"/>
      <c r="B25" s="119"/>
      <c r="C25" s="11" t="s">
        <v>59</v>
      </c>
      <c r="D25" s="13">
        <f>SUM(D23:D24)</f>
        <v>8</v>
      </c>
      <c r="E25" s="13">
        <f>SUM(E23:E24)</f>
        <v>15</v>
      </c>
      <c r="F25" s="13">
        <f>SUM(F23:F24)</f>
        <v>4</v>
      </c>
      <c r="G25" s="13">
        <f>SUM(G23:G24)</f>
        <v>2</v>
      </c>
      <c r="H25" s="13"/>
      <c r="I25" s="13"/>
      <c r="J25" s="13"/>
      <c r="K25" s="13"/>
      <c r="L25" s="13"/>
      <c r="M25" s="39"/>
      <c r="N25" s="96"/>
      <c r="O25" s="14">
        <f t="shared" si="0"/>
        <v>29</v>
      </c>
    </row>
    <row r="26" spans="1:15" ht="21" customHeight="1" x14ac:dyDescent="0.15">
      <c r="A26" s="149"/>
      <c r="B26" s="119" t="s">
        <v>60</v>
      </c>
      <c r="C26" s="11" t="s">
        <v>57</v>
      </c>
      <c r="D26" s="13">
        <v>5</v>
      </c>
      <c r="E26" s="13">
        <v>4</v>
      </c>
      <c r="F26" s="13">
        <v>2</v>
      </c>
      <c r="G26" s="13">
        <v>4</v>
      </c>
      <c r="H26" s="13"/>
      <c r="I26" s="13"/>
      <c r="J26" s="13"/>
      <c r="K26" s="13"/>
      <c r="L26" s="13"/>
      <c r="M26" s="39"/>
      <c r="N26" s="96"/>
      <c r="O26" s="14">
        <f t="shared" si="0"/>
        <v>15</v>
      </c>
    </row>
    <row r="27" spans="1:15" ht="21" customHeight="1" x14ac:dyDescent="0.15">
      <c r="A27" s="149"/>
      <c r="B27" s="119"/>
      <c r="C27" s="11" t="s">
        <v>58</v>
      </c>
      <c r="D27" s="13">
        <v>3</v>
      </c>
      <c r="E27" s="13">
        <v>9</v>
      </c>
      <c r="F27" s="13">
        <v>0</v>
      </c>
      <c r="G27" s="13">
        <v>0</v>
      </c>
      <c r="H27" s="13"/>
      <c r="I27" s="13"/>
      <c r="J27" s="13"/>
      <c r="K27" s="13"/>
      <c r="L27" s="13"/>
      <c r="M27" s="39"/>
      <c r="N27" s="96"/>
      <c r="O27" s="14">
        <f t="shared" si="0"/>
        <v>12</v>
      </c>
    </row>
    <row r="28" spans="1:15" ht="21" customHeight="1" x14ac:dyDescent="0.15">
      <c r="A28" s="149"/>
      <c r="B28" s="119"/>
      <c r="C28" s="11" t="s">
        <v>59</v>
      </c>
      <c r="D28" s="13">
        <f>SUM(D26:D27)</f>
        <v>8</v>
      </c>
      <c r="E28" s="13">
        <f>SUM(E26:E27)</f>
        <v>13</v>
      </c>
      <c r="F28" s="13">
        <f>SUM(F26:F27)</f>
        <v>2</v>
      </c>
      <c r="G28" s="13">
        <f>SUM(G26:G27)</f>
        <v>4</v>
      </c>
      <c r="H28" s="13"/>
      <c r="I28" s="13"/>
      <c r="J28" s="13"/>
      <c r="K28" s="13"/>
      <c r="L28" s="13"/>
      <c r="M28" s="39"/>
      <c r="N28" s="96"/>
      <c r="O28" s="14">
        <f t="shared" si="0"/>
        <v>27</v>
      </c>
    </row>
    <row r="29" spans="1:15" ht="21" customHeight="1" x14ac:dyDescent="0.15">
      <c r="A29" s="149"/>
      <c r="B29" s="119" t="s">
        <v>26</v>
      </c>
      <c r="C29" s="11" t="s">
        <v>57</v>
      </c>
      <c r="D29" s="12">
        <f t="shared" ref="D29:G31" si="2">D23+D26</f>
        <v>10</v>
      </c>
      <c r="E29" s="12">
        <f t="shared" si="2"/>
        <v>7</v>
      </c>
      <c r="F29" s="12">
        <f t="shared" si="2"/>
        <v>6</v>
      </c>
      <c r="G29" s="12">
        <f t="shared" si="2"/>
        <v>6</v>
      </c>
      <c r="H29" s="12"/>
      <c r="I29" s="12"/>
      <c r="J29" s="12"/>
      <c r="K29" s="12"/>
      <c r="L29" s="12"/>
      <c r="M29" s="91"/>
      <c r="N29" s="96"/>
      <c r="O29" s="14">
        <f t="shared" si="0"/>
        <v>29</v>
      </c>
    </row>
    <row r="30" spans="1:15" ht="21" customHeight="1" x14ac:dyDescent="0.15">
      <c r="A30" s="149"/>
      <c r="B30" s="119"/>
      <c r="C30" s="11" t="s">
        <v>58</v>
      </c>
      <c r="D30" s="12">
        <f t="shared" si="2"/>
        <v>6</v>
      </c>
      <c r="E30" s="12">
        <f t="shared" si="2"/>
        <v>21</v>
      </c>
      <c r="F30" s="12">
        <f t="shared" si="2"/>
        <v>0</v>
      </c>
      <c r="G30" s="12">
        <f t="shared" si="2"/>
        <v>0</v>
      </c>
      <c r="H30" s="12"/>
      <c r="I30" s="12"/>
      <c r="J30" s="12"/>
      <c r="K30" s="12"/>
      <c r="L30" s="12"/>
      <c r="M30" s="91"/>
      <c r="N30" s="96"/>
      <c r="O30" s="14">
        <f t="shared" si="0"/>
        <v>27</v>
      </c>
    </row>
    <row r="31" spans="1:15" ht="21" customHeight="1" thickBot="1" x14ac:dyDescent="0.2">
      <c r="A31" s="150"/>
      <c r="B31" s="120"/>
      <c r="C31" s="15" t="s">
        <v>59</v>
      </c>
      <c r="D31" s="12">
        <f t="shared" si="2"/>
        <v>16</v>
      </c>
      <c r="E31" s="12">
        <f t="shared" si="2"/>
        <v>28</v>
      </c>
      <c r="F31" s="12">
        <f t="shared" si="2"/>
        <v>6</v>
      </c>
      <c r="G31" s="12">
        <f>G25+G28</f>
        <v>6</v>
      </c>
      <c r="H31" s="12"/>
      <c r="I31" s="12"/>
      <c r="J31" s="12"/>
      <c r="K31" s="12"/>
      <c r="L31" s="12"/>
      <c r="M31" s="91"/>
      <c r="N31" s="96"/>
      <c r="O31" s="14">
        <f t="shared" si="0"/>
        <v>56</v>
      </c>
    </row>
    <row r="32" spans="1:15" ht="21" customHeight="1" x14ac:dyDescent="0.15">
      <c r="A32" s="148" t="s">
        <v>28</v>
      </c>
      <c r="B32" s="151" t="s">
        <v>56</v>
      </c>
      <c r="C32" s="7" t="s">
        <v>57</v>
      </c>
      <c r="D32" s="9">
        <v>781</v>
      </c>
      <c r="E32" s="9">
        <v>1019</v>
      </c>
      <c r="F32" s="9">
        <v>221</v>
      </c>
      <c r="G32" s="9">
        <v>239</v>
      </c>
      <c r="H32" s="9"/>
      <c r="I32" s="9"/>
      <c r="J32" s="9"/>
      <c r="K32" s="9"/>
      <c r="L32" s="9"/>
      <c r="M32" s="90"/>
      <c r="N32" s="97"/>
      <c r="O32" s="10">
        <f t="shared" si="0"/>
        <v>2260</v>
      </c>
    </row>
    <row r="33" spans="1:15" ht="21" customHeight="1" x14ac:dyDescent="0.15">
      <c r="A33" s="149"/>
      <c r="B33" s="119"/>
      <c r="C33" s="11" t="s">
        <v>58</v>
      </c>
      <c r="D33" s="13">
        <v>16</v>
      </c>
      <c r="E33" s="13">
        <v>13</v>
      </c>
      <c r="F33" s="13">
        <v>0</v>
      </c>
      <c r="G33" s="13">
        <v>0</v>
      </c>
      <c r="H33" s="13"/>
      <c r="I33" s="13"/>
      <c r="J33" s="13"/>
      <c r="K33" s="13"/>
      <c r="L33" s="13"/>
      <c r="M33" s="39"/>
      <c r="N33" s="96"/>
      <c r="O33" s="14">
        <f t="shared" si="0"/>
        <v>29</v>
      </c>
    </row>
    <row r="34" spans="1:15" ht="21" customHeight="1" x14ac:dyDescent="0.15">
      <c r="A34" s="149"/>
      <c r="B34" s="119"/>
      <c r="C34" s="11" t="s">
        <v>59</v>
      </c>
      <c r="D34" s="12">
        <f>SUM(D32:D33)</f>
        <v>797</v>
      </c>
      <c r="E34" s="12">
        <f>SUM(E32:E33)</f>
        <v>1032</v>
      </c>
      <c r="F34" s="12">
        <f>SUM(F32:F33)</f>
        <v>221</v>
      </c>
      <c r="G34" s="12">
        <f>SUM(G32:G33)</f>
        <v>239</v>
      </c>
      <c r="H34" s="13"/>
      <c r="I34" s="13"/>
      <c r="J34" s="13"/>
      <c r="K34" s="13"/>
      <c r="L34" s="13"/>
      <c r="M34" s="39"/>
      <c r="N34" s="96"/>
      <c r="O34" s="14">
        <f t="shared" si="0"/>
        <v>2289</v>
      </c>
    </row>
    <row r="35" spans="1:15" ht="21" customHeight="1" x14ac:dyDescent="0.15">
      <c r="A35" s="149"/>
      <c r="B35" s="119" t="s">
        <v>60</v>
      </c>
      <c r="C35" s="11" t="s">
        <v>57</v>
      </c>
      <c r="D35" s="13">
        <v>973</v>
      </c>
      <c r="E35" s="13">
        <v>1290</v>
      </c>
      <c r="F35" s="13">
        <v>345</v>
      </c>
      <c r="G35" s="13">
        <v>347</v>
      </c>
      <c r="H35" s="13"/>
      <c r="I35" s="13"/>
      <c r="J35" s="13"/>
      <c r="K35" s="13"/>
      <c r="L35" s="13"/>
      <c r="M35" s="39"/>
      <c r="N35" s="96"/>
      <c r="O35" s="14">
        <f t="shared" si="0"/>
        <v>2955</v>
      </c>
    </row>
    <row r="36" spans="1:15" ht="21" customHeight="1" x14ac:dyDescent="0.15">
      <c r="A36" s="149"/>
      <c r="B36" s="119"/>
      <c r="C36" s="11" t="s">
        <v>58</v>
      </c>
      <c r="D36" s="13">
        <v>1</v>
      </c>
      <c r="E36" s="13">
        <v>5</v>
      </c>
      <c r="F36" s="13">
        <v>0</v>
      </c>
      <c r="G36" s="13">
        <v>0</v>
      </c>
      <c r="H36" s="13"/>
      <c r="I36" s="13"/>
      <c r="J36" s="13"/>
      <c r="K36" s="13"/>
      <c r="L36" s="13"/>
      <c r="M36" s="39"/>
      <c r="N36" s="96"/>
      <c r="O36" s="14">
        <f t="shared" si="0"/>
        <v>6</v>
      </c>
    </row>
    <row r="37" spans="1:15" ht="21" customHeight="1" x14ac:dyDescent="0.15">
      <c r="A37" s="149"/>
      <c r="B37" s="119"/>
      <c r="C37" s="11" t="s">
        <v>59</v>
      </c>
      <c r="D37" s="13">
        <f>SUM(D35:D36)</f>
        <v>974</v>
      </c>
      <c r="E37" s="13">
        <f>SUM(E35:E36)</f>
        <v>1295</v>
      </c>
      <c r="F37" s="13">
        <f>SUM(F35:F36)</f>
        <v>345</v>
      </c>
      <c r="G37" s="13">
        <f>SUM(G35:G36)</f>
        <v>347</v>
      </c>
      <c r="H37" s="13"/>
      <c r="I37" s="13"/>
      <c r="J37" s="13"/>
      <c r="K37" s="13"/>
      <c r="L37" s="13"/>
      <c r="M37" s="39"/>
      <c r="N37" s="96"/>
      <c r="O37" s="14">
        <f t="shared" si="0"/>
        <v>2961</v>
      </c>
    </row>
    <row r="38" spans="1:15" ht="21" customHeight="1" x14ac:dyDescent="0.15">
      <c r="A38" s="149"/>
      <c r="B38" s="119" t="s">
        <v>26</v>
      </c>
      <c r="C38" s="11" t="s">
        <v>57</v>
      </c>
      <c r="D38" s="12">
        <f t="shared" ref="D38:G40" si="3">D32+D35</f>
        <v>1754</v>
      </c>
      <c r="E38" s="12">
        <f t="shared" si="3"/>
        <v>2309</v>
      </c>
      <c r="F38" s="12">
        <f t="shared" si="3"/>
        <v>566</v>
      </c>
      <c r="G38" s="12">
        <f t="shared" si="3"/>
        <v>586</v>
      </c>
      <c r="H38" s="12"/>
      <c r="I38" s="12"/>
      <c r="J38" s="12"/>
      <c r="K38" s="12"/>
      <c r="L38" s="12"/>
      <c r="M38" s="91"/>
      <c r="N38" s="96"/>
      <c r="O38" s="14">
        <f t="shared" si="0"/>
        <v>5215</v>
      </c>
    </row>
    <row r="39" spans="1:15" ht="21" customHeight="1" x14ac:dyDescent="0.15">
      <c r="A39" s="149"/>
      <c r="B39" s="119"/>
      <c r="C39" s="11" t="s">
        <v>58</v>
      </c>
      <c r="D39" s="12">
        <f t="shared" si="3"/>
        <v>17</v>
      </c>
      <c r="E39" s="12">
        <f t="shared" si="3"/>
        <v>18</v>
      </c>
      <c r="F39" s="12">
        <f t="shared" si="3"/>
        <v>0</v>
      </c>
      <c r="G39" s="12">
        <f t="shared" si="3"/>
        <v>0</v>
      </c>
      <c r="H39" s="12"/>
      <c r="I39" s="12"/>
      <c r="J39" s="12"/>
      <c r="K39" s="12"/>
      <c r="L39" s="12"/>
      <c r="M39" s="91"/>
      <c r="N39" s="96"/>
      <c r="O39" s="14">
        <f t="shared" si="0"/>
        <v>35</v>
      </c>
    </row>
    <row r="40" spans="1:15" ht="21" customHeight="1" thickBot="1" x14ac:dyDescent="0.2">
      <c r="A40" s="150"/>
      <c r="B40" s="120"/>
      <c r="C40" s="15" t="s">
        <v>59</v>
      </c>
      <c r="D40" s="12">
        <f t="shared" si="3"/>
        <v>1771</v>
      </c>
      <c r="E40" s="12">
        <f t="shared" si="3"/>
        <v>2327</v>
      </c>
      <c r="F40" s="12">
        <f t="shared" si="3"/>
        <v>566</v>
      </c>
      <c r="G40" s="12">
        <f t="shared" si="3"/>
        <v>586</v>
      </c>
      <c r="H40" s="12"/>
      <c r="I40" s="12"/>
      <c r="J40" s="12"/>
      <c r="K40" s="12"/>
      <c r="L40" s="12"/>
      <c r="M40" s="91"/>
      <c r="N40" s="96"/>
      <c r="O40" s="14">
        <f t="shared" si="0"/>
        <v>5250</v>
      </c>
    </row>
    <row r="41" spans="1:15" ht="21" customHeight="1" x14ac:dyDescent="0.15">
      <c r="A41" s="142" t="s">
        <v>63</v>
      </c>
      <c r="B41" s="143"/>
      <c r="C41" s="7" t="s">
        <v>57</v>
      </c>
      <c r="D41" s="9">
        <v>96</v>
      </c>
      <c r="E41" s="9">
        <v>122</v>
      </c>
      <c r="F41" s="9">
        <v>40</v>
      </c>
      <c r="G41" s="9">
        <v>42</v>
      </c>
      <c r="H41" s="9"/>
      <c r="I41" s="9"/>
      <c r="J41" s="9"/>
      <c r="K41" s="9"/>
      <c r="L41" s="9"/>
      <c r="M41" s="90"/>
      <c r="N41" s="97"/>
      <c r="O41" s="10">
        <f t="shared" si="0"/>
        <v>300</v>
      </c>
    </row>
    <row r="42" spans="1:15" ht="21" customHeight="1" x14ac:dyDescent="0.15">
      <c r="A42" s="144"/>
      <c r="B42" s="145"/>
      <c r="C42" s="11" t="s">
        <v>58</v>
      </c>
      <c r="D42" s="13">
        <v>2</v>
      </c>
      <c r="E42" s="13">
        <v>3</v>
      </c>
      <c r="F42" s="13">
        <v>0</v>
      </c>
      <c r="G42" s="13">
        <v>0</v>
      </c>
      <c r="H42" s="13"/>
      <c r="I42" s="13"/>
      <c r="J42" s="13"/>
      <c r="K42" s="13"/>
      <c r="L42" s="13"/>
      <c r="M42" s="39"/>
      <c r="N42" s="96"/>
      <c r="O42" s="14">
        <f t="shared" si="0"/>
        <v>5</v>
      </c>
    </row>
    <row r="43" spans="1:15" ht="21" customHeight="1" thickBot="1" x14ac:dyDescent="0.2">
      <c r="A43" s="146"/>
      <c r="B43" s="147"/>
      <c r="C43" s="15" t="s">
        <v>59</v>
      </c>
      <c r="D43" s="16">
        <f>SUM(D41:D42)</f>
        <v>98</v>
      </c>
      <c r="E43" s="16">
        <f>SUM(E41:E42)</f>
        <v>125</v>
      </c>
      <c r="F43" s="16">
        <f>SUM(F41:F42)</f>
        <v>40</v>
      </c>
      <c r="G43" s="16">
        <f>SUM(G41:G42)</f>
        <v>42</v>
      </c>
      <c r="H43" s="65"/>
      <c r="I43" s="65"/>
      <c r="J43" s="65"/>
      <c r="K43" s="65"/>
      <c r="L43" s="65"/>
      <c r="M43" s="92"/>
      <c r="N43" s="99"/>
      <c r="O43" s="105">
        <f t="shared" si="0"/>
        <v>305</v>
      </c>
    </row>
    <row r="44" spans="1:15" ht="21" customHeight="1" x14ac:dyDescent="0.15">
      <c r="A44" s="142" t="s">
        <v>64</v>
      </c>
      <c r="B44" s="143"/>
      <c r="C44" s="7" t="s">
        <v>57</v>
      </c>
      <c r="D44" s="9">
        <v>26</v>
      </c>
      <c r="E44" s="9">
        <v>80</v>
      </c>
      <c r="F44" s="9">
        <v>5</v>
      </c>
      <c r="G44" s="9">
        <v>14</v>
      </c>
      <c r="H44" s="9"/>
      <c r="I44" s="9"/>
      <c r="J44" s="9"/>
      <c r="K44" s="9"/>
      <c r="L44" s="9"/>
      <c r="M44" s="90"/>
      <c r="N44" s="97"/>
      <c r="O44" s="37">
        <f t="shared" si="0"/>
        <v>125</v>
      </c>
    </row>
    <row r="45" spans="1:15" ht="21" customHeight="1" x14ac:dyDescent="0.15">
      <c r="A45" s="144"/>
      <c r="B45" s="145"/>
      <c r="C45" s="11" t="s">
        <v>58</v>
      </c>
      <c r="D45" s="13">
        <v>0</v>
      </c>
      <c r="E45" s="13">
        <v>0</v>
      </c>
      <c r="F45" s="13">
        <v>0</v>
      </c>
      <c r="G45" s="13">
        <v>0</v>
      </c>
      <c r="H45" s="13"/>
      <c r="I45" s="13"/>
      <c r="J45" s="13"/>
      <c r="K45" s="13"/>
      <c r="L45" s="13"/>
      <c r="M45" s="39"/>
      <c r="N45" s="96"/>
      <c r="O45" s="14">
        <f t="shared" si="0"/>
        <v>0</v>
      </c>
    </row>
    <row r="46" spans="1:15" ht="21" customHeight="1" thickBot="1" x14ac:dyDescent="0.2">
      <c r="A46" s="146"/>
      <c r="B46" s="147"/>
      <c r="C46" s="15" t="s">
        <v>59</v>
      </c>
      <c r="D46" s="16">
        <f>SUM(D44:D45)</f>
        <v>26</v>
      </c>
      <c r="E46" s="16">
        <f>SUM(E44:E45)</f>
        <v>80</v>
      </c>
      <c r="F46" s="16">
        <f>SUM(F44:F45)</f>
        <v>5</v>
      </c>
      <c r="G46" s="16">
        <f>SUM(G44:G45)</f>
        <v>14</v>
      </c>
      <c r="H46" s="65"/>
      <c r="I46" s="65"/>
      <c r="J46" s="65"/>
      <c r="K46" s="65"/>
      <c r="L46" s="65"/>
      <c r="M46" s="92"/>
      <c r="N46" s="99"/>
      <c r="O46" s="14">
        <f t="shared" si="0"/>
        <v>125</v>
      </c>
    </row>
    <row r="47" spans="1:15" ht="21" customHeight="1" thickBot="1" x14ac:dyDescent="0.2">
      <c r="A47" s="160" t="s">
        <v>65</v>
      </c>
      <c r="B47" s="161"/>
      <c r="C47" s="162"/>
      <c r="D47" s="19">
        <f>SUM(D22,D31,D40,D43,D46)</f>
        <v>2209</v>
      </c>
      <c r="E47" s="19">
        <f>SUM(E22,E31,E40,E43,E46)</f>
        <v>3049</v>
      </c>
      <c r="F47" s="19">
        <f>SUM(F22,F31,F40,F43,F46)</f>
        <v>663</v>
      </c>
      <c r="G47" s="19">
        <f>SUM(G22,G31,G40,G43,G46)</f>
        <v>742</v>
      </c>
      <c r="H47" s="19"/>
      <c r="I47" s="19"/>
      <c r="J47" s="19"/>
      <c r="K47" s="19"/>
      <c r="L47" s="19"/>
      <c r="M47" s="93"/>
      <c r="N47" s="100"/>
      <c r="O47" s="28">
        <f t="shared" si="0"/>
        <v>6663</v>
      </c>
    </row>
    <row r="48" spans="1:15" ht="21" customHeight="1" thickBot="1" x14ac:dyDescent="0.2">
      <c r="A48" s="160" t="s">
        <v>32</v>
      </c>
      <c r="B48" s="161"/>
      <c r="C48" s="162"/>
      <c r="D48" s="19">
        <v>17</v>
      </c>
      <c r="E48" s="19">
        <v>48</v>
      </c>
      <c r="F48" s="19">
        <v>16</v>
      </c>
      <c r="G48" s="19">
        <v>5</v>
      </c>
      <c r="H48" s="19"/>
      <c r="I48" s="19"/>
      <c r="J48" s="19"/>
      <c r="K48" s="19"/>
      <c r="L48" s="19"/>
      <c r="M48" s="93"/>
      <c r="N48" s="100"/>
      <c r="O48" s="28">
        <f t="shared" si="0"/>
        <v>86</v>
      </c>
    </row>
    <row r="49" spans="1:15" ht="21" customHeight="1" thickBot="1" x14ac:dyDescent="0.2">
      <c r="A49" s="160" t="s">
        <v>66</v>
      </c>
      <c r="B49" s="161"/>
      <c r="C49" s="162"/>
      <c r="D49" s="19">
        <f>SUM(D47:D48)</f>
        <v>2226</v>
      </c>
      <c r="E49" s="19">
        <f>SUM(E47:E48)</f>
        <v>3097</v>
      </c>
      <c r="F49" s="19">
        <f>SUM(F47:F48)</f>
        <v>679</v>
      </c>
      <c r="G49" s="19">
        <f>SUM(G47:G48)</f>
        <v>747</v>
      </c>
      <c r="H49" s="19"/>
      <c r="I49" s="19"/>
      <c r="J49" s="19"/>
      <c r="K49" s="19"/>
      <c r="L49" s="19"/>
      <c r="M49" s="93"/>
      <c r="N49" s="100"/>
      <c r="O49" s="28">
        <f t="shared" si="0"/>
        <v>6749</v>
      </c>
    </row>
    <row r="50" spans="1:15" ht="21" customHeight="1" x14ac:dyDescent="0.15">
      <c r="A50" s="163" t="s">
        <v>34</v>
      </c>
      <c r="B50" s="165" t="s">
        <v>67</v>
      </c>
      <c r="C50" s="20" t="s">
        <v>68</v>
      </c>
      <c r="D50" s="22">
        <v>1006</v>
      </c>
      <c r="E50" s="22">
        <v>1263</v>
      </c>
      <c r="F50" s="22">
        <v>312</v>
      </c>
      <c r="G50" s="22">
        <v>386</v>
      </c>
      <c r="H50" s="22"/>
      <c r="I50" s="22"/>
      <c r="J50" s="22"/>
      <c r="K50" s="22"/>
      <c r="L50" s="22"/>
      <c r="M50" s="94"/>
      <c r="N50" s="101"/>
      <c r="O50" s="98">
        <f t="shared" si="0"/>
        <v>2967</v>
      </c>
    </row>
    <row r="51" spans="1:15" ht="21" customHeight="1" x14ac:dyDescent="0.15">
      <c r="A51" s="117"/>
      <c r="B51" s="145"/>
      <c r="C51" s="11" t="s">
        <v>69</v>
      </c>
      <c r="D51" s="13">
        <v>726</v>
      </c>
      <c r="E51" s="13">
        <v>1032</v>
      </c>
      <c r="F51" s="13">
        <v>267</v>
      </c>
      <c r="G51" s="13">
        <v>315</v>
      </c>
      <c r="H51" s="13"/>
      <c r="I51" s="13"/>
      <c r="J51" s="13"/>
      <c r="K51" s="13"/>
      <c r="L51" s="13"/>
      <c r="M51" s="39"/>
      <c r="N51" s="96"/>
      <c r="O51" s="14">
        <f t="shared" si="0"/>
        <v>2340</v>
      </c>
    </row>
    <row r="52" spans="1:15" ht="21" customHeight="1" x14ac:dyDescent="0.15">
      <c r="A52" s="117"/>
      <c r="B52" s="145"/>
      <c r="C52" s="11" t="s">
        <v>59</v>
      </c>
      <c r="D52" s="13">
        <f>SUM(D50:D51)</f>
        <v>1732</v>
      </c>
      <c r="E52" s="13">
        <f>SUM(E50:E51)</f>
        <v>2295</v>
      </c>
      <c r="F52" s="13">
        <f>SUM(F50:F51)</f>
        <v>579</v>
      </c>
      <c r="G52" s="13">
        <f>SUM(G50:G51)</f>
        <v>701</v>
      </c>
      <c r="H52" s="13"/>
      <c r="I52" s="13"/>
      <c r="J52" s="13"/>
      <c r="K52" s="13"/>
      <c r="L52" s="13"/>
      <c r="M52" s="39"/>
      <c r="N52" s="96"/>
      <c r="O52" s="14">
        <f t="shared" si="0"/>
        <v>5307</v>
      </c>
    </row>
    <row r="53" spans="1:15" ht="21" customHeight="1" x14ac:dyDescent="0.15">
      <c r="A53" s="117"/>
      <c r="B53" s="166" t="s">
        <v>38</v>
      </c>
      <c r="C53" s="167"/>
      <c r="D53" s="13">
        <v>7</v>
      </c>
      <c r="E53" s="13">
        <v>5</v>
      </c>
      <c r="F53" s="13">
        <v>4</v>
      </c>
      <c r="G53" s="13">
        <v>7</v>
      </c>
      <c r="H53" s="13"/>
      <c r="I53" s="13"/>
      <c r="J53" s="13"/>
      <c r="K53" s="13"/>
      <c r="L53" s="13"/>
      <c r="M53" s="39"/>
      <c r="N53" s="96"/>
      <c r="O53" s="14">
        <f t="shared" si="0"/>
        <v>23</v>
      </c>
    </row>
    <row r="54" spans="1:15" ht="21" customHeight="1" thickBot="1" x14ac:dyDescent="0.2">
      <c r="A54" s="164"/>
      <c r="B54" s="168" t="s">
        <v>39</v>
      </c>
      <c r="C54" s="169"/>
      <c r="D54" s="24" t="s">
        <v>40</v>
      </c>
      <c r="E54" s="24" t="s">
        <v>40</v>
      </c>
      <c r="F54" s="24" t="s">
        <v>40</v>
      </c>
      <c r="G54" s="24" t="s">
        <v>40</v>
      </c>
      <c r="H54" s="62"/>
      <c r="I54" s="62"/>
      <c r="J54" s="62"/>
      <c r="K54" s="62"/>
      <c r="L54" s="62"/>
      <c r="M54" s="95"/>
      <c r="N54" s="102"/>
      <c r="O54" s="103" t="s">
        <v>40</v>
      </c>
    </row>
    <row r="55" spans="1:15" ht="21" customHeight="1" thickBot="1" x14ac:dyDescent="0.2">
      <c r="A55" s="152" t="s">
        <v>103</v>
      </c>
      <c r="B55" s="153"/>
      <c r="C55" s="153"/>
      <c r="D55" s="19">
        <f>SUM(D52:D54)</f>
        <v>1739</v>
      </c>
      <c r="E55" s="19">
        <f>SUM(E52:E54)</f>
        <v>2300</v>
      </c>
      <c r="F55" s="19">
        <f>SUM(F52:F54)</f>
        <v>583</v>
      </c>
      <c r="G55" s="19">
        <f>SUM(G52:G54)</f>
        <v>708</v>
      </c>
      <c r="H55" s="19"/>
      <c r="I55" s="19"/>
      <c r="J55" s="19"/>
      <c r="K55" s="19"/>
      <c r="L55" s="19"/>
      <c r="M55" s="93"/>
      <c r="N55" s="100"/>
      <c r="O55" s="28">
        <f t="shared" si="0"/>
        <v>5330</v>
      </c>
    </row>
    <row r="56" spans="1:15" ht="23.25" customHeight="1" thickBot="1" x14ac:dyDescent="0.2">
      <c r="A56" s="155" t="s">
        <v>42</v>
      </c>
      <c r="B56" s="156"/>
      <c r="C56" s="156"/>
      <c r="D56" s="27">
        <f>SUM(D49+D55)</f>
        <v>3965</v>
      </c>
      <c r="E56" s="27">
        <f>SUM(E49+E55)</f>
        <v>5397</v>
      </c>
      <c r="F56" s="27">
        <f>SUM(F49+F55)</f>
        <v>1262</v>
      </c>
      <c r="G56" s="27">
        <f>SUM(G49+G55)</f>
        <v>1455</v>
      </c>
      <c r="H56" s="27"/>
      <c r="I56" s="27"/>
      <c r="J56" s="27"/>
      <c r="K56" s="27"/>
      <c r="L56" s="27"/>
      <c r="M56" s="55"/>
      <c r="N56" s="104"/>
      <c r="O56" s="28">
        <f t="shared" si="0"/>
        <v>12079</v>
      </c>
    </row>
    <row r="59" spans="1:15" x14ac:dyDescent="0.1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</row>
    <row r="60" spans="1:15" x14ac:dyDescent="0.15">
      <c r="A60" s="159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</row>
  </sheetData>
  <mergeCells count="41">
    <mergeCell ref="A55:C55"/>
    <mergeCell ref="A56:C56"/>
    <mergeCell ref="A59:O60"/>
    <mergeCell ref="A41:B43"/>
    <mergeCell ref="A44:B46"/>
    <mergeCell ref="A47:C47"/>
    <mergeCell ref="A48:C48"/>
    <mergeCell ref="A49:C49"/>
    <mergeCell ref="A50:A54"/>
    <mergeCell ref="B50:B52"/>
    <mergeCell ref="B53:C53"/>
    <mergeCell ref="B54:C54"/>
    <mergeCell ref="A23:A31"/>
    <mergeCell ref="B23:B25"/>
    <mergeCell ref="B26:B28"/>
    <mergeCell ref="B29:B31"/>
    <mergeCell ref="A32:A40"/>
    <mergeCell ref="B32:B34"/>
    <mergeCell ref="B35:B37"/>
    <mergeCell ref="B38:B40"/>
    <mergeCell ref="O7:O10"/>
    <mergeCell ref="A8:A10"/>
    <mergeCell ref="B8:B10"/>
    <mergeCell ref="C8:C10"/>
    <mergeCell ref="A11:A22"/>
    <mergeCell ref="B11:B13"/>
    <mergeCell ref="B14:B16"/>
    <mergeCell ref="B17:B19"/>
    <mergeCell ref="B20:B22"/>
    <mergeCell ref="I7:I10"/>
    <mergeCell ref="J7:J10"/>
    <mergeCell ref="K7:K10"/>
    <mergeCell ref="L7:L10"/>
    <mergeCell ref="M7:M10"/>
    <mergeCell ref="N7:N10"/>
    <mergeCell ref="A7:C7"/>
    <mergeCell ref="D7:D10"/>
    <mergeCell ref="E7:E10"/>
    <mergeCell ref="F7:F10"/>
    <mergeCell ref="G7:G10"/>
    <mergeCell ref="H7:H10"/>
  </mergeCells>
  <phoneticPr fontId="2"/>
  <pageMargins left="0.39370078740157483" right="0.39370078740157483" top="0.59055118110236227" bottom="0.19685039370078741" header="0.51181102362204722" footer="0.51181102362204722"/>
  <pageSetup paperSize="9" scale="65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3F792-DA7F-4B75-8728-1EDC1AD7CFAA}">
  <sheetPr>
    <tabColor rgb="FFFFFF00"/>
    <pageSetUpPr fitToPage="1"/>
  </sheetPr>
  <dimension ref="A1:O60"/>
  <sheetViews>
    <sheetView zoomScaleNormal="100" workbookViewId="0">
      <selection activeCell="G4" sqref="G4"/>
    </sheetView>
  </sheetViews>
  <sheetFormatPr defaultRowHeight="13.5" x14ac:dyDescent="0.15"/>
  <cols>
    <col min="1" max="1" width="4" style="1" customWidth="1"/>
    <col min="2" max="2" width="7.25" style="1" customWidth="1"/>
    <col min="3" max="3" width="9" style="1"/>
    <col min="4" max="15" width="9.5" style="1" customWidth="1"/>
    <col min="16" max="16384" width="9" style="1"/>
  </cols>
  <sheetData>
    <row r="1" spans="1:15" ht="15" customHeight="1" x14ac:dyDescent="0.15"/>
    <row r="2" spans="1:15" ht="15" customHeight="1" x14ac:dyDescent="0.15"/>
    <row r="3" spans="1:15" ht="15" customHeight="1" x14ac:dyDescent="0.15"/>
    <row r="4" spans="1:15" ht="15" customHeight="1" x14ac:dyDescent="0.2">
      <c r="A4" s="29"/>
      <c r="B4" s="29"/>
      <c r="C4" s="29"/>
      <c r="D4" s="29"/>
      <c r="E4" s="29"/>
      <c r="F4" s="29"/>
    </row>
    <row r="5" spans="1:15" ht="15" customHeight="1" x14ac:dyDescent="0.2">
      <c r="A5" s="85" t="s">
        <v>104</v>
      </c>
      <c r="C5" s="86"/>
      <c r="D5" s="6"/>
      <c r="E5" s="88"/>
      <c r="F5" s="88"/>
      <c r="J5" s="89"/>
      <c r="K5" s="89"/>
      <c r="L5" s="89"/>
      <c r="M5" s="89"/>
      <c r="N5" s="89"/>
      <c r="O5" s="31"/>
    </row>
    <row r="6" spans="1:15" ht="15" customHeight="1" thickBot="1" x14ac:dyDescent="0.2">
      <c r="J6" s="32"/>
      <c r="K6" s="32"/>
      <c r="L6" s="32"/>
      <c r="M6" s="32"/>
      <c r="N6" s="32"/>
      <c r="O6" s="32"/>
    </row>
    <row r="7" spans="1:15" ht="48" customHeight="1" x14ac:dyDescent="0.15">
      <c r="A7" s="127" t="s">
        <v>3</v>
      </c>
      <c r="B7" s="128"/>
      <c r="C7" s="129"/>
      <c r="D7" s="170" t="s">
        <v>105</v>
      </c>
      <c r="E7" s="172" t="s">
        <v>106</v>
      </c>
      <c r="F7" s="136" t="s">
        <v>107</v>
      </c>
      <c r="G7" s="136" t="s">
        <v>108</v>
      </c>
      <c r="H7" s="136" t="s">
        <v>109</v>
      </c>
      <c r="I7" s="136" t="s">
        <v>110</v>
      </c>
      <c r="J7" s="186" t="s">
        <v>111</v>
      </c>
      <c r="K7" s="136"/>
      <c r="L7" s="136"/>
      <c r="M7" s="136"/>
      <c r="N7" s="189"/>
      <c r="O7" s="176" t="s">
        <v>23</v>
      </c>
    </row>
    <row r="8" spans="1:15" x14ac:dyDescent="0.15">
      <c r="A8" s="117" t="s">
        <v>53</v>
      </c>
      <c r="B8" s="119" t="s">
        <v>54</v>
      </c>
      <c r="C8" s="121" t="s">
        <v>55</v>
      </c>
      <c r="D8" s="171"/>
      <c r="E8" s="173"/>
      <c r="F8" s="174"/>
      <c r="G8" s="174"/>
      <c r="H8" s="174"/>
      <c r="I8" s="174"/>
      <c r="J8" s="187"/>
      <c r="K8" s="179"/>
      <c r="L8" s="179"/>
      <c r="M8" s="179"/>
      <c r="N8" s="206"/>
      <c r="O8" s="177"/>
    </row>
    <row r="9" spans="1:15" x14ac:dyDescent="0.15">
      <c r="A9" s="117"/>
      <c r="B9" s="119"/>
      <c r="C9" s="121"/>
      <c r="D9" s="171"/>
      <c r="E9" s="173"/>
      <c r="F9" s="174"/>
      <c r="G9" s="174"/>
      <c r="H9" s="174"/>
      <c r="I9" s="174"/>
      <c r="J9" s="187"/>
      <c r="K9" s="179"/>
      <c r="L9" s="179"/>
      <c r="M9" s="179"/>
      <c r="N9" s="206"/>
      <c r="O9" s="177"/>
    </row>
    <row r="10" spans="1:15" ht="18.75" customHeight="1" thickBot="1" x14ac:dyDescent="0.2">
      <c r="A10" s="118"/>
      <c r="B10" s="120"/>
      <c r="C10" s="122"/>
      <c r="D10" s="198"/>
      <c r="E10" s="199"/>
      <c r="F10" s="175"/>
      <c r="G10" s="175"/>
      <c r="H10" s="175"/>
      <c r="I10" s="175"/>
      <c r="J10" s="188"/>
      <c r="K10" s="180"/>
      <c r="L10" s="180"/>
      <c r="M10" s="180"/>
      <c r="N10" s="206"/>
      <c r="O10" s="178"/>
    </row>
    <row r="11" spans="1:15" ht="21" customHeight="1" x14ac:dyDescent="0.15">
      <c r="A11" s="148" t="s">
        <v>19</v>
      </c>
      <c r="B11" s="151" t="s">
        <v>56</v>
      </c>
      <c r="C11" s="7" t="s">
        <v>57</v>
      </c>
      <c r="D11" s="8">
        <v>223</v>
      </c>
      <c r="E11" s="9">
        <v>210</v>
      </c>
      <c r="F11" s="9">
        <v>560</v>
      </c>
      <c r="G11" s="9">
        <v>351</v>
      </c>
      <c r="H11" s="9">
        <v>578</v>
      </c>
      <c r="I11" s="9">
        <v>631</v>
      </c>
      <c r="J11" s="90">
        <v>582</v>
      </c>
      <c r="K11" s="90"/>
      <c r="L11" s="9"/>
      <c r="M11" s="111"/>
      <c r="N11" s="97"/>
      <c r="O11" s="10">
        <f t="shared" ref="O11:O56" si="0">SUM(D11:J11)</f>
        <v>3135</v>
      </c>
    </row>
    <row r="12" spans="1:15" ht="21" customHeight="1" x14ac:dyDescent="0.15">
      <c r="A12" s="149"/>
      <c r="B12" s="119"/>
      <c r="C12" s="11" t="s">
        <v>58</v>
      </c>
      <c r="D12" s="12">
        <v>74</v>
      </c>
      <c r="E12" s="13">
        <v>8</v>
      </c>
      <c r="F12" s="13">
        <v>197</v>
      </c>
      <c r="G12" s="13">
        <v>49</v>
      </c>
      <c r="H12" s="13">
        <v>97</v>
      </c>
      <c r="I12" s="13">
        <v>123</v>
      </c>
      <c r="J12" s="39">
        <v>107</v>
      </c>
      <c r="K12" s="39"/>
      <c r="L12" s="13"/>
      <c r="M12" s="91"/>
      <c r="N12" s="96"/>
      <c r="O12" s="14">
        <f t="shared" si="0"/>
        <v>655</v>
      </c>
    </row>
    <row r="13" spans="1:15" ht="21" customHeight="1" x14ac:dyDescent="0.15">
      <c r="A13" s="149"/>
      <c r="B13" s="119"/>
      <c r="C13" s="11" t="s">
        <v>59</v>
      </c>
      <c r="D13" s="12">
        <f t="shared" ref="D13:J13" si="1">SUM(D11:D12)</f>
        <v>297</v>
      </c>
      <c r="E13" s="13">
        <f t="shared" si="1"/>
        <v>218</v>
      </c>
      <c r="F13" s="13">
        <f>SUM(F11:F12)</f>
        <v>757</v>
      </c>
      <c r="G13" s="13">
        <f>SUM(G11:G12)</f>
        <v>400</v>
      </c>
      <c r="H13" s="13">
        <f>SUM(H11:H12)</f>
        <v>675</v>
      </c>
      <c r="I13" s="13">
        <f t="shared" si="1"/>
        <v>754</v>
      </c>
      <c r="J13" s="39">
        <f t="shared" si="1"/>
        <v>689</v>
      </c>
      <c r="K13" s="39"/>
      <c r="L13" s="13"/>
      <c r="M13" s="91"/>
      <c r="N13" s="96"/>
      <c r="O13" s="17">
        <f t="shared" si="0"/>
        <v>3790</v>
      </c>
    </row>
    <row r="14" spans="1:15" ht="21" customHeight="1" x14ac:dyDescent="0.15">
      <c r="A14" s="149"/>
      <c r="B14" s="119" t="s">
        <v>60</v>
      </c>
      <c r="C14" s="11" t="s">
        <v>57</v>
      </c>
      <c r="D14" s="12">
        <v>349</v>
      </c>
      <c r="E14" s="13">
        <v>175</v>
      </c>
      <c r="F14" s="13">
        <v>824</v>
      </c>
      <c r="G14" s="13">
        <v>605</v>
      </c>
      <c r="H14" s="13">
        <v>722</v>
      </c>
      <c r="I14" s="13">
        <v>883</v>
      </c>
      <c r="J14" s="39">
        <v>1035</v>
      </c>
      <c r="K14" s="39"/>
      <c r="L14" s="13"/>
      <c r="M14" s="91"/>
      <c r="N14" s="96"/>
      <c r="O14" s="14">
        <f t="shared" si="0"/>
        <v>4593</v>
      </c>
    </row>
    <row r="15" spans="1:15" ht="21" customHeight="1" x14ac:dyDescent="0.15">
      <c r="A15" s="149"/>
      <c r="B15" s="119"/>
      <c r="C15" s="11" t="s">
        <v>58</v>
      </c>
      <c r="D15" s="12">
        <v>1</v>
      </c>
      <c r="E15" s="13">
        <v>0</v>
      </c>
      <c r="F15" s="13">
        <v>14</v>
      </c>
      <c r="G15" s="13">
        <v>6</v>
      </c>
      <c r="H15" s="13">
        <v>18</v>
      </c>
      <c r="I15" s="13">
        <v>9</v>
      </c>
      <c r="J15" s="39">
        <v>5</v>
      </c>
      <c r="K15" s="39"/>
      <c r="L15" s="13"/>
      <c r="M15" s="91"/>
      <c r="N15" s="96"/>
      <c r="O15" s="14">
        <f t="shared" si="0"/>
        <v>53</v>
      </c>
    </row>
    <row r="16" spans="1:15" ht="21" customHeight="1" x14ac:dyDescent="0.15">
      <c r="A16" s="149"/>
      <c r="B16" s="119"/>
      <c r="C16" s="11" t="s">
        <v>59</v>
      </c>
      <c r="D16" s="12">
        <f t="shared" ref="D16:J16" si="2">SUM(D14:D15)</f>
        <v>350</v>
      </c>
      <c r="E16" s="13">
        <f t="shared" si="2"/>
        <v>175</v>
      </c>
      <c r="F16" s="13">
        <f t="shared" si="2"/>
        <v>838</v>
      </c>
      <c r="G16" s="13">
        <f t="shared" si="2"/>
        <v>611</v>
      </c>
      <c r="H16" s="13">
        <f t="shared" si="2"/>
        <v>740</v>
      </c>
      <c r="I16" s="13">
        <f t="shared" si="2"/>
        <v>892</v>
      </c>
      <c r="J16" s="39">
        <f t="shared" si="2"/>
        <v>1040</v>
      </c>
      <c r="K16" s="39"/>
      <c r="L16" s="13"/>
      <c r="M16" s="91"/>
      <c r="N16" s="96"/>
      <c r="O16" s="17">
        <f t="shared" si="0"/>
        <v>4646</v>
      </c>
    </row>
    <row r="17" spans="1:15" ht="21" customHeight="1" x14ac:dyDescent="0.15">
      <c r="A17" s="149"/>
      <c r="B17" s="119" t="s">
        <v>61</v>
      </c>
      <c r="C17" s="11" t="s">
        <v>57</v>
      </c>
      <c r="D17" s="12">
        <v>1</v>
      </c>
      <c r="E17" s="13">
        <v>3</v>
      </c>
      <c r="F17" s="13">
        <v>3</v>
      </c>
      <c r="G17" s="13">
        <v>4</v>
      </c>
      <c r="H17" s="13">
        <v>5</v>
      </c>
      <c r="I17" s="13">
        <v>1</v>
      </c>
      <c r="J17" s="39">
        <v>5</v>
      </c>
      <c r="K17" s="39"/>
      <c r="L17" s="13"/>
      <c r="M17" s="91"/>
      <c r="N17" s="96"/>
      <c r="O17" s="14">
        <f t="shared" si="0"/>
        <v>22</v>
      </c>
    </row>
    <row r="18" spans="1:15" ht="21" customHeight="1" x14ac:dyDescent="0.15">
      <c r="A18" s="149"/>
      <c r="B18" s="119"/>
      <c r="C18" s="11" t="s">
        <v>58</v>
      </c>
      <c r="D18" s="12">
        <v>2</v>
      </c>
      <c r="E18" s="13">
        <v>0</v>
      </c>
      <c r="F18" s="13">
        <v>20</v>
      </c>
      <c r="G18" s="13">
        <v>12</v>
      </c>
      <c r="H18" s="13">
        <v>0</v>
      </c>
      <c r="I18" s="13">
        <v>7</v>
      </c>
      <c r="J18" s="13">
        <v>9</v>
      </c>
      <c r="K18" s="91"/>
      <c r="L18" s="13"/>
      <c r="M18" s="91"/>
      <c r="N18" s="96"/>
      <c r="O18" s="17">
        <f t="shared" si="0"/>
        <v>50</v>
      </c>
    </row>
    <row r="19" spans="1:15" ht="21" customHeight="1" x14ac:dyDescent="0.15">
      <c r="A19" s="149"/>
      <c r="B19" s="119"/>
      <c r="C19" s="11" t="s">
        <v>59</v>
      </c>
      <c r="D19" s="12">
        <f t="shared" ref="D19:J19" si="3">SUM(D17:D18)</f>
        <v>3</v>
      </c>
      <c r="E19" s="12">
        <f t="shared" si="3"/>
        <v>3</v>
      </c>
      <c r="F19" s="12">
        <f t="shared" si="3"/>
        <v>23</v>
      </c>
      <c r="G19" s="12">
        <f t="shared" si="3"/>
        <v>16</v>
      </c>
      <c r="H19" s="12">
        <f t="shared" si="3"/>
        <v>5</v>
      </c>
      <c r="I19" s="12">
        <f t="shared" si="3"/>
        <v>8</v>
      </c>
      <c r="J19" s="13">
        <f t="shared" si="3"/>
        <v>14</v>
      </c>
      <c r="K19" s="91"/>
      <c r="L19" s="13"/>
      <c r="M19" s="91"/>
      <c r="N19" s="96"/>
      <c r="O19" s="14">
        <f t="shared" si="0"/>
        <v>72</v>
      </c>
    </row>
    <row r="20" spans="1:15" ht="21" customHeight="1" x14ac:dyDescent="0.15">
      <c r="A20" s="149"/>
      <c r="B20" s="119" t="s">
        <v>26</v>
      </c>
      <c r="C20" s="11" t="s">
        <v>57</v>
      </c>
      <c r="D20" s="12">
        <f>SUM(D11,D14,D17)</f>
        <v>573</v>
      </c>
      <c r="E20" s="12">
        <f>SUM(E11,E14,E17)</f>
        <v>388</v>
      </c>
      <c r="F20" s="12">
        <f t="shared" ref="F20:J21" si="4">SUM(F11,F14,F17)</f>
        <v>1387</v>
      </c>
      <c r="G20" s="12">
        <f t="shared" si="4"/>
        <v>960</v>
      </c>
      <c r="H20" s="12">
        <f t="shared" si="4"/>
        <v>1305</v>
      </c>
      <c r="I20" s="12">
        <f t="shared" si="4"/>
        <v>1515</v>
      </c>
      <c r="J20" s="12">
        <f t="shared" si="4"/>
        <v>1622</v>
      </c>
      <c r="K20" s="91"/>
      <c r="L20" s="13"/>
      <c r="M20" s="91"/>
      <c r="N20" s="96"/>
      <c r="O20" s="17">
        <f t="shared" si="0"/>
        <v>7750</v>
      </c>
    </row>
    <row r="21" spans="1:15" ht="21" customHeight="1" x14ac:dyDescent="0.15">
      <c r="A21" s="149"/>
      <c r="B21" s="119"/>
      <c r="C21" s="11" t="s">
        <v>58</v>
      </c>
      <c r="D21" s="12">
        <f>SUM(D12,D15,D18)</f>
        <v>77</v>
      </c>
      <c r="E21" s="12">
        <f>SUM(E12,E15,E18)</f>
        <v>8</v>
      </c>
      <c r="F21" s="12">
        <f t="shared" si="4"/>
        <v>231</v>
      </c>
      <c r="G21" s="12">
        <f t="shared" si="4"/>
        <v>67</v>
      </c>
      <c r="H21" s="12">
        <f t="shared" si="4"/>
        <v>115</v>
      </c>
      <c r="I21" s="12">
        <f t="shared" si="4"/>
        <v>139</v>
      </c>
      <c r="J21" s="12">
        <f t="shared" si="4"/>
        <v>121</v>
      </c>
      <c r="K21" s="91"/>
      <c r="L21" s="13"/>
      <c r="M21" s="91"/>
      <c r="N21" s="96"/>
      <c r="O21" s="14">
        <f t="shared" si="0"/>
        <v>758</v>
      </c>
    </row>
    <row r="22" spans="1:15" ht="21" customHeight="1" thickBot="1" x14ac:dyDescent="0.2">
      <c r="A22" s="150"/>
      <c r="B22" s="120"/>
      <c r="C22" s="15" t="s">
        <v>59</v>
      </c>
      <c r="D22" s="12">
        <f t="shared" ref="D22:J22" si="5">SUM(D20:D21)</f>
        <v>650</v>
      </c>
      <c r="E22" s="12">
        <f t="shared" si="5"/>
        <v>396</v>
      </c>
      <c r="F22" s="12">
        <f t="shared" si="5"/>
        <v>1618</v>
      </c>
      <c r="G22" s="12">
        <f t="shared" si="5"/>
        <v>1027</v>
      </c>
      <c r="H22" s="12">
        <f t="shared" si="5"/>
        <v>1420</v>
      </c>
      <c r="I22" s="12">
        <f t="shared" si="5"/>
        <v>1654</v>
      </c>
      <c r="J22" s="12">
        <f t="shared" si="5"/>
        <v>1743</v>
      </c>
      <c r="K22" s="112"/>
      <c r="L22" s="62"/>
      <c r="M22" s="113"/>
      <c r="N22" s="102"/>
      <c r="O22" s="98">
        <f t="shared" si="0"/>
        <v>8508</v>
      </c>
    </row>
    <row r="23" spans="1:15" ht="21" customHeight="1" x14ac:dyDescent="0.15">
      <c r="A23" s="148" t="s">
        <v>27</v>
      </c>
      <c r="B23" s="151" t="s">
        <v>56</v>
      </c>
      <c r="C23" s="7" t="s">
        <v>57</v>
      </c>
      <c r="D23" s="8">
        <v>2</v>
      </c>
      <c r="E23" s="9">
        <v>9</v>
      </c>
      <c r="F23" s="9">
        <v>5</v>
      </c>
      <c r="G23" s="9">
        <v>16</v>
      </c>
      <c r="H23" s="9">
        <v>14</v>
      </c>
      <c r="I23" s="9">
        <v>9</v>
      </c>
      <c r="J23" s="90">
        <v>21</v>
      </c>
      <c r="K23" s="90"/>
      <c r="L23" s="9"/>
      <c r="M23" s="111"/>
      <c r="N23" s="97"/>
      <c r="O23" s="10">
        <f t="shared" si="0"/>
        <v>76</v>
      </c>
    </row>
    <row r="24" spans="1:15" ht="21" customHeight="1" x14ac:dyDescent="0.15">
      <c r="A24" s="149"/>
      <c r="B24" s="119"/>
      <c r="C24" s="11" t="s">
        <v>58</v>
      </c>
      <c r="D24" s="12">
        <v>9</v>
      </c>
      <c r="E24" s="13">
        <v>4</v>
      </c>
      <c r="F24" s="13">
        <v>21</v>
      </c>
      <c r="G24" s="13">
        <v>34</v>
      </c>
      <c r="H24" s="13">
        <v>0</v>
      </c>
      <c r="I24" s="13">
        <v>37</v>
      </c>
      <c r="J24" s="39">
        <v>61</v>
      </c>
      <c r="K24" s="39"/>
      <c r="L24" s="13"/>
      <c r="M24" s="91"/>
      <c r="N24" s="96"/>
      <c r="O24" s="14">
        <f t="shared" si="0"/>
        <v>166</v>
      </c>
    </row>
    <row r="25" spans="1:15" ht="21" customHeight="1" x14ac:dyDescent="0.15">
      <c r="A25" s="149"/>
      <c r="B25" s="119"/>
      <c r="C25" s="11" t="s">
        <v>59</v>
      </c>
      <c r="D25" s="12">
        <f t="shared" ref="D25:J25" si="6">SUM(D23:D24)</f>
        <v>11</v>
      </c>
      <c r="E25" s="13">
        <f t="shared" si="6"/>
        <v>13</v>
      </c>
      <c r="F25" s="13">
        <f t="shared" si="6"/>
        <v>26</v>
      </c>
      <c r="G25" s="13">
        <f t="shared" si="6"/>
        <v>50</v>
      </c>
      <c r="H25" s="13">
        <f t="shared" si="6"/>
        <v>14</v>
      </c>
      <c r="I25" s="13">
        <f t="shared" si="6"/>
        <v>46</v>
      </c>
      <c r="J25" s="39">
        <f t="shared" si="6"/>
        <v>82</v>
      </c>
      <c r="K25" s="39"/>
      <c r="L25" s="13"/>
      <c r="M25" s="91"/>
      <c r="N25" s="96"/>
      <c r="O25" s="17">
        <f t="shared" si="0"/>
        <v>242</v>
      </c>
    </row>
    <row r="26" spans="1:15" ht="21" customHeight="1" x14ac:dyDescent="0.15">
      <c r="A26" s="149"/>
      <c r="B26" s="119" t="s">
        <v>60</v>
      </c>
      <c r="C26" s="11" t="s">
        <v>57</v>
      </c>
      <c r="D26" s="12">
        <v>20</v>
      </c>
      <c r="E26" s="13">
        <v>8</v>
      </c>
      <c r="F26" s="13">
        <v>24</v>
      </c>
      <c r="G26" s="13">
        <v>14</v>
      </c>
      <c r="H26" s="13">
        <v>36</v>
      </c>
      <c r="I26" s="13">
        <v>40</v>
      </c>
      <c r="J26" s="39">
        <v>38</v>
      </c>
      <c r="K26" s="39"/>
      <c r="L26" s="13"/>
      <c r="M26" s="91"/>
      <c r="N26" s="96"/>
      <c r="O26" s="14">
        <f t="shared" si="0"/>
        <v>180</v>
      </c>
    </row>
    <row r="27" spans="1:15" ht="21" customHeight="1" x14ac:dyDescent="0.15">
      <c r="A27" s="149"/>
      <c r="B27" s="119"/>
      <c r="C27" s="11" t="s">
        <v>58</v>
      </c>
      <c r="D27" s="12">
        <v>5</v>
      </c>
      <c r="E27" s="13">
        <v>1</v>
      </c>
      <c r="F27" s="13">
        <v>11</v>
      </c>
      <c r="G27" s="13">
        <v>1</v>
      </c>
      <c r="H27" s="13">
        <v>0</v>
      </c>
      <c r="I27" s="13">
        <v>7</v>
      </c>
      <c r="J27" s="13">
        <v>13</v>
      </c>
      <c r="K27" s="91"/>
      <c r="L27" s="13"/>
      <c r="M27" s="91"/>
      <c r="N27" s="96"/>
      <c r="O27" s="17">
        <f t="shared" si="0"/>
        <v>38</v>
      </c>
    </row>
    <row r="28" spans="1:15" ht="21" customHeight="1" x14ac:dyDescent="0.15">
      <c r="A28" s="149"/>
      <c r="B28" s="119"/>
      <c r="C28" s="11" t="s">
        <v>59</v>
      </c>
      <c r="D28" s="12">
        <f t="shared" ref="D28:J28" si="7">SUM(D26:D27)</f>
        <v>25</v>
      </c>
      <c r="E28" s="12">
        <f t="shared" si="7"/>
        <v>9</v>
      </c>
      <c r="F28" s="12">
        <f t="shared" si="7"/>
        <v>35</v>
      </c>
      <c r="G28" s="12">
        <f t="shared" si="7"/>
        <v>15</v>
      </c>
      <c r="H28" s="12">
        <f t="shared" si="7"/>
        <v>36</v>
      </c>
      <c r="I28" s="12">
        <f t="shared" si="7"/>
        <v>47</v>
      </c>
      <c r="J28" s="13">
        <f t="shared" si="7"/>
        <v>51</v>
      </c>
      <c r="K28" s="91"/>
      <c r="L28" s="13"/>
      <c r="M28" s="91"/>
      <c r="N28" s="96"/>
      <c r="O28" s="14">
        <f t="shared" si="0"/>
        <v>218</v>
      </c>
    </row>
    <row r="29" spans="1:15" ht="21" customHeight="1" x14ac:dyDescent="0.15">
      <c r="A29" s="149"/>
      <c r="B29" s="119" t="s">
        <v>26</v>
      </c>
      <c r="C29" s="11" t="s">
        <v>57</v>
      </c>
      <c r="D29" s="12">
        <f>SUM(D23,D26)</f>
        <v>22</v>
      </c>
      <c r="E29" s="12">
        <f>SUM(E23,E26)</f>
        <v>17</v>
      </c>
      <c r="F29" s="12">
        <f t="shared" ref="F29:J30" si="8">SUM(F23,F26)</f>
        <v>29</v>
      </c>
      <c r="G29" s="12">
        <f t="shared" si="8"/>
        <v>30</v>
      </c>
      <c r="H29" s="12">
        <f t="shared" si="8"/>
        <v>50</v>
      </c>
      <c r="I29" s="12">
        <f t="shared" si="8"/>
        <v>49</v>
      </c>
      <c r="J29" s="12">
        <f t="shared" si="8"/>
        <v>59</v>
      </c>
      <c r="K29" s="91"/>
      <c r="L29" s="13"/>
      <c r="M29" s="91"/>
      <c r="N29" s="96"/>
      <c r="O29" s="17">
        <f t="shared" si="0"/>
        <v>256</v>
      </c>
    </row>
    <row r="30" spans="1:15" ht="21" customHeight="1" x14ac:dyDescent="0.15">
      <c r="A30" s="149"/>
      <c r="B30" s="119"/>
      <c r="C30" s="11" t="s">
        <v>58</v>
      </c>
      <c r="D30" s="12">
        <f>SUM(D24,D27)</f>
        <v>14</v>
      </c>
      <c r="E30" s="12">
        <f>SUM(E24,E27)</f>
        <v>5</v>
      </c>
      <c r="F30" s="12">
        <f t="shared" si="8"/>
        <v>32</v>
      </c>
      <c r="G30" s="12">
        <f t="shared" si="8"/>
        <v>35</v>
      </c>
      <c r="H30" s="12">
        <f t="shared" si="8"/>
        <v>0</v>
      </c>
      <c r="I30" s="12">
        <f t="shared" si="8"/>
        <v>44</v>
      </c>
      <c r="J30" s="12">
        <f t="shared" si="8"/>
        <v>74</v>
      </c>
      <c r="K30" s="91"/>
      <c r="L30" s="13"/>
      <c r="M30" s="91"/>
      <c r="N30" s="96"/>
      <c r="O30" s="14">
        <f t="shared" si="0"/>
        <v>204</v>
      </c>
    </row>
    <row r="31" spans="1:15" ht="21" customHeight="1" thickBot="1" x14ac:dyDescent="0.2">
      <c r="A31" s="150"/>
      <c r="B31" s="120"/>
      <c r="C31" s="15" t="s">
        <v>59</v>
      </c>
      <c r="D31" s="12">
        <f t="shared" ref="D31:J31" si="9">SUM(D29:D30)</f>
        <v>36</v>
      </c>
      <c r="E31" s="12">
        <f t="shared" si="9"/>
        <v>22</v>
      </c>
      <c r="F31" s="12">
        <f t="shared" si="9"/>
        <v>61</v>
      </c>
      <c r="G31" s="12">
        <f t="shared" si="9"/>
        <v>65</v>
      </c>
      <c r="H31" s="12">
        <f t="shared" si="9"/>
        <v>50</v>
      </c>
      <c r="I31" s="12">
        <f t="shared" si="9"/>
        <v>93</v>
      </c>
      <c r="J31" s="12">
        <f t="shared" si="9"/>
        <v>133</v>
      </c>
      <c r="K31" s="112"/>
      <c r="L31" s="62"/>
      <c r="M31" s="112"/>
      <c r="N31" s="99"/>
      <c r="O31" s="98">
        <f t="shared" si="0"/>
        <v>460</v>
      </c>
    </row>
    <row r="32" spans="1:15" ht="21" customHeight="1" x14ac:dyDescent="0.15">
      <c r="A32" s="148" t="s">
        <v>28</v>
      </c>
      <c r="B32" s="151" t="s">
        <v>56</v>
      </c>
      <c r="C32" s="7" t="s">
        <v>57</v>
      </c>
      <c r="D32" s="8">
        <v>1798</v>
      </c>
      <c r="E32" s="9">
        <v>743</v>
      </c>
      <c r="F32" s="9">
        <v>4305</v>
      </c>
      <c r="G32" s="9">
        <v>1708</v>
      </c>
      <c r="H32" s="9">
        <v>2281</v>
      </c>
      <c r="I32" s="9">
        <v>2747</v>
      </c>
      <c r="J32" s="9">
        <v>2731</v>
      </c>
      <c r="K32" s="90"/>
      <c r="L32" s="9"/>
      <c r="M32" s="8"/>
      <c r="N32" s="101"/>
      <c r="O32" s="10">
        <f t="shared" si="0"/>
        <v>16313</v>
      </c>
    </row>
    <row r="33" spans="1:15" ht="21" customHeight="1" x14ac:dyDescent="0.15">
      <c r="A33" s="149"/>
      <c r="B33" s="119"/>
      <c r="C33" s="11" t="s">
        <v>58</v>
      </c>
      <c r="D33" s="12">
        <v>12</v>
      </c>
      <c r="E33" s="13">
        <v>2</v>
      </c>
      <c r="F33" s="13">
        <v>4</v>
      </c>
      <c r="G33" s="13">
        <v>5</v>
      </c>
      <c r="H33" s="13">
        <v>3</v>
      </c>
      <c r="I33" s="13">
        <v>2</v>
      </c>
      <c r="J33" s="13">
        <v>37</v>
      </c>
      <c r="K33" s="91"/>
      <c r="L33" s="13"/>
      <c r="M33" s="91"/>
      <c r="N33" s="96"/>
      <c r="O33" s="14">
        <f t="shared" si="0"/>
        <v>65</v>
      </c>
    </row>
    <row r="34" spans="1:15" ht="21" customHeight="1" x14ac:dyDescent="0.15">
      <c r="A34" s="149"/>
      <c r="B34" s="119"/>
      <c r="C34" s="11" t="s">
        <v>59</v>
      </c>
      <c r="D34" s="12">
        <f t="shared" ref="D34:J34" si="10">SUM(D32:D33)</f>
        <v>1810</v>
      </c>
      <c r="E34" s="12">
        <f>SUM(E32:E33)</f>
        <v>745</v>
      </c>
      <c r="F34" s="12">
        <f t="shared" si="10"/>
        <v>4309</v>
      </c>
      <c r="G34" s="12">
        <f t="shared" si="10"/>
        <v>1713</v>
      </c>
      <c r="H34" s="12">
        <f t="shared" si="10"/>
        <v>2284</v>
      </c>
      <c r="I34" s="12">
        <f t="shared" si="10"/>
        <v>2749</v>
      </c>
      <c r="J34" s="13">
        <f t="shared" si="10"/>
        <v>2768</v>
      </c>
      <c r="K34" s="91"/>
      <c r="L34" s="13"/>
      <c r="M34" s="91"/>
      <c r="N34" s="96"/>
      <c r="O34" s="17">
        <f t="shared" si="0"/>
        <v>16378</v>
      </c>
    </row>
    <row r="35" spans="1:15" ht="21" customHeight="1" x14ac:dyDescent="0.15">
      <c r="A35" s="149"/>
      <c r="B35" s="119" t="s">
        <v>60</v>
      </c>
      <c r="C35" s="11" t="s">
        <v>57</v>
      </c>
      <c r="D35" s="12">
        <v>2179</v>
      </c>
      <c r="E35" s="13">
        <v>827</v>
      </c>
      <c r="F35" s="13">
        <v>4831</v>
      </c>
      <c r="G35" s="13">
        <v>1988</v>
      </c>
      <c r="H35" s="13">
        <v>3062</v>
      </c>
      <c r="I35" s="13">
        <v>3238</v>
      </c>
      <c r="J35" s="13">
        <v>2790</v>
      </c>
      <c r="K35" s="91"/>
      <c r="L35" s="13"/>
      <c r="M35" s="91"/>
      <c r="N35" s="96"/>
      <c r="O35" s="14">
        <f t="shared" si="0"/>
        <v>18915</v>
      </c>
    </row>
    <row r="36" spans="1:15" ht="21" customHeight="1" x14ac:dyDescent="0.15">
      <c r="A36" s="149"/>
      <c r="B36" s="119"/>
      <c r="C36" s="11" t="s">
        <v>58</v>
      </c>
      <c r="D36" s="12">
        <v>21</v>
      </c>
      <c r="E36" s="13">
        <v>4</v>
      </c>
      <c r="F36" s="13">
        <v>8</v>
      </c>
      <c r="G36" s="13">
        <v>7</v>
      </c>
      <c r="H36" s="13">
        <v>20</v>
      </c>
      <c r="I36" s="13">
        <v>14</v>
      </c>
      <c r="J36" s="13">
        <v>35</v>
      </c>
      <c r="K36" s="91"/>
      <c r="L36" s="13"/>
      <c r="M36" s="91"/>
      <c r="N36" s="96"/>
      <c r="O36" s="17">
        <f t="shared" si="0"/>
        <v>109</v>
      </c>
    </row>
    <row r="37" spans="1:15" ht="21" customHeight="1" x14ac:dyDescent="0.15">
      <c r="A37" s="149"/>
      <c r="B37" s="119"/>
      <c r="C37" s="11" t="s">
        <v>59</v>
      </c>
      <c r="D37" s="12">
        <f t="shared" ref="D37:J37" si="11">SUM(D35:D36)</f>
        <v>2200</v>
      </c>
      <c r="E37" s="13">
        <f t="shared" si="11"/>
        <v>831</v>
      </c>
      <c r="F37" s="13">
        <f t="shared" si="11"/>
        <v>4839</v>
      </c>
      <c r="G37" s="13">
        <f t="shared" si="11"/>
        <v>1995</v>
      </c>
      <c r="H37" s="13">
        <f t="shared" si="11"/>
        <v>3082</v>
      </c>
      <c r="I37" s="13">
        <f t="shared" si="11"/>
        <v>3252</v>
      </c>
      <c r="J37" s="13">
        <f t="shared" si="11"/>
        <v>2825</v>
      </c>
      <c r="K37" s="91"/>
      <c r="L37" s="13"/>
      <c r="M37" s="91"/>
      <c r="N37" s="96"/>
      <c r="O37" s="14">
        <f t="shared" si="0"/>
        <v>19024</v>
      </c>
    </row>
    <row r="38" spans="1:15" ht="21" customHeight="1" x14ac:dyDescent="0.15">
      <c r="A38" s="149"/>
      <c r="B38" s="119" t="s">
        <v>26</v>
      </c>
      <c r="C38" s="11" t="s">
        <v>57</v>
      </c>
      <c r="D38" s="12">
        <f>SUM(D32,D35)</f>
        <v>3977</v>
      </c>
      <c r="E38" s="12">
        <f>SUM(E32,E35)</f>
        <v>1570</v>
      </c>
      <c r="F38" s="12">
        <f t="shared" ref="F38:J39" si="12">SUM(F32,F35)</f>
        <v>9136</v>
      </c>
      <c r="G38" s="12">
        <f t="shared" si="12"/>
        <v>3696</v>
      </c>
      <c r="H38" s="12">
        <f t="shared" si="12"/>
        <v>5343</v>
      </c>
      <c r="I38" s="12">
        <f t="shared" si="12"/>
        <v>5985</v>
      </c>
      <c r="J38" s="12">
        <f t="shared" si="12"/>
        <v>5521</v>
      </c>
      <c r="K38" s="91"/>
      <c r="L38" s="13"/>
      <c r="M38" s="91"/>
      <c r="N38" s="96"/>
      <c r="O38" s="17">
        <f t="shared" si="0"/>
        <v>35228</v>
      </c>
    </row>
    <row r="39" spans="1:15" ht="21" customHeight="1" x14ac:dyDescent="0.15">
      <c r="A39" s="149"/>
      <c r="B39" s="119"/>
      <c r="C39" s="11" t="s">
        <v>58</v>
      </c>
      <c r="D39" s="12">
        <f>SUM(D33,D36)</f>
        <v>33</v>
      </c>
      <c r="E39" s="12">
        <f>SUM(E33,E36)</f>
        <v>6</v>
      </c>
      <c r="F39" s="12">
        <f t="shared" si="12"/>
        <v>12</v>
      </c>
      <c r="G39" s="12">
        <f t="shared" si="12"/>
        <v>12</v>
      </c>
      <c r="H39" s="12">
        <f t="shared" si="12"/>
        <v>23</v>
      </c>
      <c r="I39" s="12">
        <f t="shared" si="12"/>
        <v>16</v>
      </c>
      <c r="J39" s="12">
        <f t="shared" si="12"/>
        <v>72</v>
      </c>
      <c r="K39" s="91"/>
      <c r="L39" s="13"/>
      <c r="M39" s="91"/>
      <c r="N39" s="96"/>
      <c r="O39" s="14">
        <f t="shared" si="0"/>
        <v>174</v>
      </c>
    </row>
    <row r="40" spans="1:15" ht="21" customHeight="1" thickBot="1" x14ac:dyDescent="0.2">
      <c r="A40" s="150"/>
      <c r="B40" s="120"/>
      <c r="C40" s="15" t="s">
        <v>59</v>
      </c>
      <c r="D40" s="12">
        <f t="shared" ref="D40:J40" si="13">SUM(D38:D39)</f>
        <v>4010</v>
      </c>
      <c r="E40" s="12">
        <f t="shared" si="13"/>
        <v>1576</v>
      </c>
      <c r="F40" s="12">
        <f t="shared" si="13"/>
        <v>9148</v>
      </c>
      <c r="G40" s="12">
        <f t="shared" si="13"/>
        <v>3708</v>
      </c>
      <c r="H40" s="12">
        <f t="shared" si="13"/>
        <v>5366</v>
      </c>
      <c r="I40" s="12">
        <f t="shared" si="13"/>
        <v>6001</v>
      </c>
      <c r="J40" s="12">
        <f t="shared" si="13"/>
        <v>5593</v>
      </c>
      <c r="K40" s="112"/>
      <c r="L40" s="62"/>
      <c r="M40" s="112"/>
      <c r="N40" s="102"/>
      <c r="O40" s="98">
        <f t="shared" si="0"/>
        <v>35402</v>
      </c>
    </row>
    <row r="41" spans="1:15" ht="21" customHeight="1" x14ac:dyDescent="0.15">
      <c r="A41" s="142" t="s">
        <v>63</v>
      </c>
      <c r="B41" s="143"/>
      <c r="C41" s="7" t="s">
        <v>57</v>
      </c>
      <c r="D41" s="8">
        <v>177</v>
      </c>
      <c r="E41" s="9">
        <v>77</v>
      </c>
      <c r="F41" s="9">
        <v>192</v>
      </c>
      <c r="G41" s="9">
        <v>107</v>
      </c>
      <c r="H41" s="9">
        <v>233</v>
      </c>
      <c r="I41" s="9">
        <v>221</v>
      </c>
      <c r="J41" s="9">
        <v>278</v>
      </c>
      <c r="K41" s="111"/>
      <c r="L41" s="9"/>
      <c r="M41" s="111"/>
      <c r="N41" s="97"/>
      <c r="O41" s="10">
        <f t="shared" si="0"/>
        <v>1285</v>
      </c>
    </row>
    <row r="42" spans="1:15" ht="21" customHeight="1" x14ac:dyDescent="0.15">
      <c r="A42" s="144"/>
      <c r="B42" s="145"/>
      <c r="C42" s="11" t="s">
        <v>58</v>
      </c>
      <c r="D42" s="12">
        <v>25</v>
      </c>
      <c r="E42" s="13">
        <v>6</v>
      </c>
      <c r="F42" s="13">
        <v>186</v>
      </c>
      <c r="G42" s="13">
        <v>55</v>
      </c>
      <c r="H42" s="13">
        <v>31</v>
      </c>
      <c r="I42" s="13">
        <v>34</v>
      </c>
      <c r="J42" s="13">
        <v>18</v>
      </c>
      <c r="K42" s="91"/>
      <c r="L42" s="13"/>
      <c r="M42" s="91"/>
      <c r="N42" s="96"/>
      <c r="O42" s="14">
        <f t="shared" si="0"/>
        <v>355</v>
      </c>
    </row>
    <row r="43" spans="1:15" ht="21" customHeight="1" thickBot="1" x14ac:dyDescent="0.2">
      <c r="A43" s="146"/>
      <c r="B43" s="147"/>
      <c r="C43" s="15" t="s">
        <v>59</v>
      </c>
      <c r="D43" s="16">
        <f t="shared" ref="D43:J43" si="14">SUM(D41:D42)</f>
        <v>202</v>
      </c>
      <c r="E43" s="65">
        <f t="shared" si="14"/>
        <v>83</v>
      </c>
      <c r="F43" s="65">
        <f t="shared" si="14"/>
        <v>378</v>
      </c>
      <c r="G43" s="65">
        <f t="shared" si="14"/>
        <v>162</v>
      </c>
      <c r="H43" s="65">
        <f t="shared" si="14"/>
        <v>264</v>
      </c>
      <c r="I43" s="65">
        <f t="shared" si="14"/>
        <v>255</v>
      </c>
      <c r="J43" s="65">
        <f t="shared" si="14"/>
        <v>296</v>
      </c>
      <c r="K43" s="109"/>
      <c r="L43" s="65"/>
      <c r="M43" s="109"/>
      <c r="N43" s="99"/>
      <c r="O43" s="98">
        <f t="shared" si="0"/>
        <v>1640</v>
      </c>
    </row>
    <row r="44" spans="1:15" ht="21" customHeight="1" x14ac:dyDescent="0.15">
      <c r="A44" s="142" t="s">
        <v>64</v>
      </c>
      <c r="B44" s="143"/>
      <c r="C44" s="7" t="s">
        <v>57</v>
      </c>
      <c r="D44" s="8">
        <v>92</v>
      </c>
      <c r="E44" s="9">
        <v>55</v>
      </c>
      <c r="F44" s="9">
        <v>86</v>
      </c>
      <c r="G44" s="9">
        <v>51</v>
      </c>
      <c r="H44" s="9">
        <v>206</v>
      </c>
      <c r="I44" s="9">
        <v>204</v>
      </c>
      <c r="J44" s="9">
        <v>314</v>
      </c>
      <c r="K44" s="114"/>
      <c r="L44" s="22"/>
      <c r="M44" s="114"/>
      <c r="N44" s="101"/>
      <c r="O44" s="10">
        <f t="shared" si="0"/>
        <v>1008</v>
      </c>
    </row>
    <row r="45" spans="1:15" ht="21" customHeight="1" x14ac:dyDescent="0.15">
      <c r="A45" s="144"/>
      <c r="B45" s="145"/>
      <c r="C45" s="11" t="s">
        <v>58</v>
      </c>
      <c r="D45" s="12">
        <v>0</v>
      </c>
      <c r="E45" s="13">
        <v>0</v>
      </c>
      <c r="F45" s="13">
        <v>2</v>
      </c>
      <c r="G45" s="13">
        <v>0</v>
      </c>
      <c r="H45" s="13">
        <v>0</v>
      </c>
      <c r="I45" s="13">
        <v>0</v>
      </c>
      <c r="J45" s="13">
        <v>0</v>
      </c>
      <c r="K45" s="91"/>
      <c r="L45" s="13"/>
      <c r="M45" s="91"/>
      <c r="N45" s="96"/>
      <c r="O45" s="14">
        <f t="shared" si="0"/>
        <v>2</v>
      </c>
    </row>
    <row r="46" spans="1:15" ht="21" customHeight="1" thickBot="1" x14ac:dyDescent="0.2">
      <c r="A46" s="146"/>
      <c r="B46" s="147"/>
      <c r="C46" s="15" t="s">
        <v>59</v>
      </c>
      <c r="D46" s="16">
        <f t="shared" ref="D46:J46" si="15">SUM(D44:D45)</f>
        <v>92</v>
      </c>
      <c r="E46" s="16">
        <f t="shared" si="15"/>
        <v>55</v>
      </c>
      <c r="F46" s="16">
        <f t="shared" si="15"/>
        <v>88</v>
      </c>
      <c r="G46" s="16">
        <f t="shared" si="15"/>
        <v>51</v>
      </c>
      <c r="H46" s="16">
        <f t="shared" si="15"/>
        <v>206</v>
      </c>
      <c r="I46" s="16">
        <f t="shared" si="15"/>
        <v>204</v>
      </c>
      <c r="J46" s="65">
        <f t="shared" si="15"/>
        <v>314</v>
      </c>
      <c r="K46" s="112"/>
      <c r="L46" s="62"/>
      <c r="M46" s="112"/>
      <c r="N46" s="102"/>
      <c r="O46" s="98">
        <f t="shared" si="0"/>
        <v>1010</v>
      </c>
    </row>
    <row r="47" spans="1:15" ht="21" customHeight="1" thickBot="1" x14ac:dyDescent="0.2">
      <c r="A47" s="160" t="s">
        <v>65</v>
      </c>
      <c r="B47" s="161"/>
      <c r="C47" s="162"/>
      <c r="D47" s="18">
        <f t="shared" ref="D47:J47" si="16">SUM(D22,D31,D40,D43,D46)</f>
        <v>4990</v>
      </c>
      <c r="E47" s="19">
        <f t="shared" si="16"/>
        <v>2132</v>
      </c>
      <c r="F47" s="19">
        <f t="shared" si="16"/>
        <v>11293</v>
      </c>
      <c r="G47" s="19">
        <f t="shared" si="16"/>
        <v>5013</v>
      </c>
      <c r="H47" s="19">
        <f t="shared" si="16"/>
        <v>7306</v>
      </c>
      <c r="I47" s="19">
        <f t="shared" si="16"/>
        <v>8207</v>
      </c>
      <c r="J47" s="19">
        <f t="shared" si="16"/>
        <v>8079</v>
      </c>
      <c r="K47" s="93"/>
      <c r="L47" s="19"/>
      <c r="M47" s="110"/>
      <c r="N47" s="100"/>
      <c r="O47" s="37">
        <f t="shared" si="0"/>
        <v>47020</v>
      </c>
    </row>
    <row r="48" spans="1:15" ht="21" customHeight="1" thickBot="1" x14ac:dyDescent="0.2">
      <c r="A48" s="160" t="s">
        <v>32</v>
      </c>
      <c r="B48" s="161"/>
      <c r="C48" s="162"/>
      <c r="D48" s="18">
        <v>134</v>
      </c>
      <c r="E48" s="19">
        <v>35</v>
      </c>
      <c r="F48" s="19">
        <v>330</v>
      </c>
      <c r="G48" s="19">
        <v>151</v>
      </c>
      <c r="H48" s="19">
        <v>201</v>
      </c>
      <c r="I48" s="19">
        <v>166</v>
      </c>
      <c r="J48" s="93">
        <v>112</v>
      </c>
      <c r="K48" s="93"/>
      <c r="L48" s="19"/>
      <c r="M48" s="110"/>
      <c r="N48" s="100"/>
      <c r="O48" s="37">
        <f t="shared" si="0"/>
        <v>1129</v>
      </c>
    </row>
    <row r="49" spans="1:15" ht="21" customHeight="1" thickBot="1" x14ac:dyDescent="0.2">
      <c r="A49" s="160" t="s">
        <v>66</v>
      </c>
      <c r="B49" s="161"/>
      <c r="C49" s="162"/>
      <c r="D49" s="18">
        <f t="shared" ref="D49:J49" si="17">SUM(D47:D48)</f>
        <v>5124</v>
      </c>
      <c r="E49" s="19">
        <f t="shared" si="17"/>
        <v>2167</v>
      </c>
      <c r="F49" s="19">
        <f t="shared" si="17"/>
        <v>11623</v>
      </c>
      <c r="G49" s="19">
        <f t="shared" si="17"/>
        <v>5164</v>
      </c>
      <c r="H49" s="19">
        <f>SUM(H47:H48)</f>
        <v>7507</v>
      </c>
      <c r="I49" s="19">
        <f t="shared" si="17"/>
        <v>8373</v>
      </c>
      <c r="J49" s="93">
        <f t="shared" si="17"/>
        <v>8191</v>
      </c>
      <c r="K49" s="93"/>
      <c r="L49" s="19"/>
      <c r="M49" s="110"/>
      <c r="N49" s="100"/>
      <c r="O49" s="37">
        <f t="shared" si="0"/>
        <v>48149</v>
      </c>
    </row>
    <row r="50" spans="1:15" ht="21" customHeight="1" x14ac:dyDescent="0.15">
      <c r="A50" s="163" t="s">
        <v>34</v>
      </c>
      <c r="B50" s="165" t="s">
        <v>67</v>
      </c>
      <c r="C50" s="20" t="s">
        <v>68</v>
      </c>
      <c r="D50" s="21">
        <v>3036</v>
      </c>
      <c r="E50" s="22">
        <v>821</v>
      </c>
      <c r="F50" s="22">
        <v>6874</v>
      </c>
      <c r="G50" s="22">
        <v>2811</v>
      </c>
      <c r="H50" s="22">
        <v>3737</v>
      </c>
      <c r="I50" s="22">
        <v>4041</v>
      </c>
      <c r="J50" s="94">
        <v>2245</v>
      </c>
      <c r="K50" s="94"/>
      <c r="L50" s="22"/>
      <c r="M50" s="114"/>
      <c r="N50" s="101"/>
      <c r="O50" s="10">
        <f t="shared" si="0"/>
        <v>23565</v>
      </c>
    </row>
    <row r="51" spans="1:15" ht="21" customHeight="1" x14ac:dyDescent="0.15">
      <c r="A51" s="117"/>
      <c r="B51" s="145"/>
      <c r="C51" s="11" t="s">
        <v>69</v>
      </c>
      <c r="D51" s="12">
        <v>1036</v>
      </c>
      <c r="E51" s="13">
        <v>766</v>
      </c>
      <c r="F51" s="13">
        <v>2517</v>
      </c>
      <c r="G51" s="13">
        <v>1767</v>
      </c>
      <c r="H51" s="13">
        <v>2484</v>
      </c>
      <c r="I51" s="13">
        <v>3054</v>
      </c>
      <c r="J51" s="39">
        <v>1488</v>
      </c>
      <c r="K51" s="39"/>
      <c r="L51" s="13"/>
      <c r="M51" s="91"/>
      <c r="N51" s="96"/>
      <c r="O51" s="14">
        <f t="shared" si="0"/>
        <v>13112</v>
      </c>
    </row>
    <row r="52" spans="1:15" ht="21" customHeight="1" x14ac:dyDescent="0.15">
      <c r="A52" s="117"/>
      <c r="B52" s="145"/>
      <c r="C52" s="11" t="s">
        <v>59</v>
      </c>
      <c r="D52" s="12">
        <f t="shared" ref="D52:I52" si="18">SUM(D50:D51)</f>
        <v>4072</v>
      </c>
      <c r="E52" s="13">
        <f t="shared" si="18"/>
        <v>1587</v>
      </c>
      <c r="F52" s="13">
        <f t="shared" si="18"/>
        <v>9391</v>
      </c>
      <c r="G52" s="13">
        <f t="shared" si="18"/>
        <v>4578</v>
      </c>
      <c r="H52" s="13">
        <f t="shared" si="18"/>
        <v>6221</v>
      </c>
      <c r="I52" s="13">
        <f t="shared" si="18"/>
        <v>7095</v>
      </c>
      <c r="J52" s="39">
        <f>SUM(J50:J51)</f>
        <v>3733</v>
      </c>
      <c r="K52" s="39"/>
      <c r="L52" s="13"/>
      <c r="M52" s="91"/>
      <c r="N52" s="96"/>
      <c r="O52" s="14">
        <f t="shared" si="0"/>
        <v>36677</v>
      </c>
    </row>
    <row r="53" spans="1:15" ht="21" customHeight="1" x14ac:dyDescent="0.15">
      <c r="A53" s="117"/>
      <c r="B53" s="166" t="s">
        <v>38</v>
      </c>
      <c r="C53" s="167"/>
      <c r="D53" s="12">
        <v>21</v>
      </c>
      <c r="E53" s="13">
        <v>9</v>
      </c>
      <c r="F53" s="13">
        <v>41</v>
      </c>
      <c r="G53" s="13">
        <v>21</v>
      </c>
      <c r="H53" s="13">
        <v>40</v>
      </c>
      <c r="I53" s="13">
        <v>47</v>
      </c>
      <c r="J53" s="39">
        <v>14</v>
      </c>
      <c r="K53" s="39"/>
      <c r="L53" s="13"/>
      <c r="M53" s="91"/>
      <c r="N53" s="96"/>
      <c r="O53" s="14">
        <f t="shared" si="0"/>
        <v>193</v>
      </c>
    </row>
    <row r="54" spans="1:15" ht="21" customHeight="1" thickBot="1" x14ac:dyDescent="0.2">
      <c r="A54" s="164"/>
      <c r="B54" s="168" t="s">
        <v>39</v>
      </c>
      <c r="C54" s="169"/>
      <c r="D54" s="23" t="s">
        <v>40</v>
      </c>
      <c r="E54" s="24" t="s">
        <v>40</v>
      </c>
      <c r="F54" s="24" t="s">
        <v>40</v>
      </c>
      <c r="G54" s="24" t="s">
        <v>40</v>
      </c>
      <c r="H54" s="24" t="s">
        <v>40</v>
      </c>
      <c r="I54" s="24" t="s">
        <v>40</v>
      </c>
      <c r="J54" s="115" t="s">
        <v>40</v>
      </c>
      <c r="K54" s="95"/>
      <c r="L54" s="62"/>
      <c r="M54" s="112"/>
      <c r="N54" s="102"/>
      <c r="O54" s="107" t="s">
        <v>40</v>
      </c>
    </row>
    <row r="55" spans="1:15" ht="21" customHeight="1" thickBot="1" x14ac:dyDescent="0.2">
      <c r="A55" s="152" t="s">
        <v>103</v>
      </c>
      <c r="B55" s="153"/>
      <c r="C55" s="154"/>
      <c r="D55" s="18">
        <f t="shared" ref="D55:J55" si="19">SUM(D52:D54)</f>
        <v>4093</v>
      </c>
      <c r="E55" s="19">
        <f t="shared" si="19"/>
        <v>1596</v>
      </c>
      <c r="F55" s="19">
        <f t="shared" si="19"/>
        <v>9432</v>
      </c>
      <c r="G55" s="19">
        <f t="shared" si="19"/>
        <v>4599</v>
      </c>
      <c r="H55" s="19">
        <f t="shared" si="19"/>
        <v>6261</v>
      </c>
      <c r="I55" s="19">
        <f t="shared" si="19"/>
        <v>7142</v>
      </c>
      <c r="J55" s="93">
        <f t="shared" si="19"/>
        <v>3747</v>
      </c>
      <c r="K55" s="93"/>
      <c r="L55" s="19"/>
      <c r="M55" s="110"/>
      <c r="N55" s="100"/>
      <c r="O55" s="37">
        <f t="shared" si="0"/>
        <v>36870</v>
      </c>
    </row>
    <row r="56" spans="1:15" ht="23.25" customHeight="1" thickBot="1" x14ac:dyDescent="0.2">
      <c r="A56" s="155" t="s">
        <v>42</v>
      </c>
      <c r="B56" s="156"/>
      <c r="C56" s="157"/>
      <c r="D56" s="26">
        <f>SUM(D55+D49)</f>
        <v>9217</v>
      </c>
      <c r="E56" s="27">
        <f>SUM(E55+E49)</f>
        <v>3763</v>
      </c>
      <c r="F56" s="27">
        <f>SUM(F55+F49)</f>
        <v>21055</v>
      </c>
      <c r="G56" s="27">
        <f>SUM(G49+G55)</f>
        <v>9763</v>
      </c>
      <c r="H56" s="27">
        <f>SUM(H49+H55)</f>
        <v>13768</v>
      </c>
      <c r="I56" s="27">
        <f>SUM(I55+I49)</f>
        <v>15515</v>
      </c>
      <c r="J56" s="55">
        <f>SUM(J55+J49)</f>
        <v>11938</v>
      </c>
      <c r="K56" s="55"/>
      <c r="L56" s="27"/>
      <c r="M56" s="116"/>
      <c r="N56" s="104"/>
      <c r="O56" s="28">
        <f t="shared" si="0"/>
        <v>85019</v>
      </c>
    </row>
    <row r="59" spans="1:15" ht="13.5" customHeight="1" x14ac:dyDescent="0.1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</row>
    <row r="60" spans="1:15" ht="13.5" customHeight="1" x14ac:dyDescent="0.15">
      <c r="A60" s="159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</row>
  </sheetData>
  <mergeCells count="41">
    <mergeCell ref="A55:C55"/>
    <mergeCell ref="A56:C56"/>
    <mergeCell ref="A59:O60"/>
    <mergeCell ref="A41:B43"/>
    <mergeCell ref="A44:B46"/>
    <mergeCell ref="A47:C47"/>
    <mergeCell ref="A48:C48"/>
    <mergeCell ref="A49:C49"/>
    <mergeCell ref="A50:A54"/>
    <mergeCell ref="B50:B52"/>
    <mergeCell ref="B53:C53"/>
    <mergeCell ref="B54:C54"/>
    <mergeCell ref="A23:A31"/>
    <mergeCell ref="B23:B25"/>
    <mergeCell ref="B26:B28"/>
    <mergeCell ref="B29:B31"/>
    <mergeCell ref="A32:A40"/>
    <mergeCell ref="B32:B34"/>
    <mergeCell ref="B35:B37"/>
    <mergeCell ref="B38:B40"/>
    <mergeCell ref="O7:O10"/>
    <mergeCell ref="A8:A10"/>
    <mergeCell ref="B8:B10"/>
    <mergeCell ref="C8:C10"/>
    <mergeCell ref="A11:A22"/>
    <mergeCell ref="B11:B13"/>
    <mergeCell ref="B14:B16"/>
    <mergeCell ref="B17:B19"/>
    <mergeCell ref="B20:B22"/>
    <mergeCell ref="I7:I10"/>
    <mergeCell ref="J7:J10"/>
    <mergeCell ref="K7:K10"/>
    <mergeCell ref="L7:L10"/>
    <mergeCell ref="M7:M10"/>
    <mergeCell ref="N7:N10"/>
    <mergeCell ref="A7:C7"/>
    <mergeCell ref="D7:D10"/>
    <mergeCell ref="E7:E10"/>
    <mergeCell ref="F7:F10"/>
    <mergeCell ref="G7:G10"/>
    <mergeCell ref="H7:H10"/>
  </mergeCells>
  <phoneticPr fontId="2"/>
  <pageMargins left="0.39370078740157483" right="0.39370078740157483" top="0.59055118110236227" bottom="0.19685039370078741" header="0.51181102362204722" footer="0.51181102362204722"/>
  <pageSetup paperSize="9" scale="65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E3181-81BA-4C89-BBDB-1FB6277BCAFC}">
  <sheetPr>
    <tabColor rgb="FFFFFF00"/>
    <pageSetUpPr fitToPage="1"/>
  </sheetPr>
  <dimension ref="A1:O60"/>
  <sheetViews>
    <sheetView zoomScaleNormal="100" workbookViewId="0">
      <selection activeCell="G4" sqref="G4"/>
    </sheetView>
  </sheetViews>
  <sheetFormatPr defaultRowHeight="13.5" x14ac:dyDescent="0.15"/>
  <cols>
    <col min="1" max="1" width="4" style="1" customWidth="1"/>
    <col min="2" max="2" width="7.25" style="1" customWidth="1"/>
    <col min="3" max="3" width="9" style="1"/>
    <col min="4" max="15" width="9.5" style="1" customWidth="1"/>
    <col min="16" max="16384" width="9" style="1"/>
  </cols>
  <sheetData>
    <row r="1" spans="1:15" ht="15" customHeight="1" x14ac:dyDescent="0.15"/>
    <row r="2" spans="1:15" ht="15" customHeight="1" x14ac:dyDescent="0.15"/>
    <row r="3" spans="1:15" ht="15" customHeight="1" x14ac:dyDescent="0.15"/>
    <row r="4" spans="1:15" ht="15" customHeight="1" x14ac:dyDescent="0.2">
      <c r="A4" s="29"/>
      <c r="B4" s="29"/>
      <c r="C4" s="29"/>
      <c r="D4" s="29"/>
      <c r="E4" s="29"/>
      <c r="F4" s="30"/>
    </row>
    <row r="5" spans="1:15" ht="15" customHeight="1" x14ac:dyDescent="0.2">
      <c r="A5" s="85" t="s">
        <v>112</v>
      </c>
      <c r="C5" s="86"/>
      <c r="D5" s="6"/>
      <c r="E5" s="88"/>
      <c r="I5" s="89"/>
      <c r="J5" s="89"/>
      <c r="K5" s="89"/>
      <c r="L5" s="89"/>
      <c r="M5" s="89"/>
      <c r="N5" s="89"/>
      <c r="O5" s="31"/>
    </row>
    <row r="6" spans="1:15" ht="15" customHeight="1" thickBot="1" x14ac:dyDescent="0.2">
      <c r="I6" s="32"/>
      <c r="J6" s="32"/>
      <c r="K6" s="32"/>
      <c r="L6" s="32"/>
      <c r="M6" s="32"/>
      <c r="N6" s="32"/>
      <c r="O6" s="32"/>
    </row>
    <row r="7" spans="1:15" ht="48" customHeight="1" x14ac:dyDescent="0.15">
      <c r="A7" s="127" t="s">
        <v>3</v>
      </c>
      <c r="B7" s="128"/>
      <c r="C7" s="129"/>
      <c r="D7" s="170" t="s">
        <v>113</v>
      </c>
      <c r="E7" s="172" t="s">
        <v>114</v>
      </c>
      <c r="F7" s="136" t="s">
        <v>115</v>
      </c>
      <c r="G7" s="136" t="s">
        <v>116</v>
      </c>
      <c r="H7" s="136" t="s">
        <v>117</v>
      </c>
      <c r="I7" s="136" t="s">
        <v>118</v>
      </c>
      <c r="J7" s="136"/>
      <c r="K7" s="136"/>
      <c r="L7" s="136"/>
      <c r="M7" s="136"/>
      <c r="N7" s="186"/>
      <c r="O7" s="176" t="s">
        <v>23</v>
      </c>
    </row>
    <row r="8" spans="1:15" x14ac:dyDescent="0.15">
      <c r="A8" s="117" t="s">
        <v>53</v>
      </c>
      <c r="B8" s="119" t="s">
        <v>54</v>
      </c>
      <c r="C8" s="121" t="s">
        <v>55</v>
      </c>
      <c r="D8" s="171"/>
      <c r="E8" s="173"/>
      <c r="F8" s="174"/>
      <c r="G8" s="174"/>
      <c r="H8" s="174"/>
      <c r="I8" s="174"/>
      <c r="J8" s="179"/>
      <c r="K8" s="179"/>
      <c r="L8" s="179"/>
      <c r="M8" s="179"/>
      <c r="N8" s="187"/>
      <c r="O8" s="177"/>
    </row>
    <row r="9" spans="1:15" x14ac:dyDescent="0.15">
      <c r="A9" s="117"/>
      <c r="B9" s="119"/>
      <c r="C9" s="121"/>
      <c r="D9" s="171"/>
      <c r="E9" s="173"/>
      <c r="F9" s="174"/>
      <c r="G9" s="174"/>
      <c r="H9" s="174"/>
      <c r="I9" s="174"/>
      <c r="J9" s="179"/>
      <c r="K9" s="179"/>
      <c r="L9" s="179"/>
      <c r="M9" s="179"/>
      <c r="N9" s="187"/>
      <c r="O9" s="177"/>
    </row>
    <row r="10" spans="1:15" ht="18.75" customHeight="1" thickBot="1" x14ac:dyDescent="0.2">
      <c r="A10" s="118"/>
      <c r="B10" s="120"/>
      <c r="C10" s="122"/>
      <c r="D10" s="198"/>
      <c r="E10" s="199"/>
      <c r="F10" s="175"/>
      <c r="G10" s="175"/>
      <c r="H10" s="175"/>
      <c r="I10" s="175"/>
      <c r="J10" s="180"/>
      <c r="K10" s="180"/>
      <c r="L10" s="180"/>
      <c r="M10" s="180"/>
      <c r="N10" s="188"/>
      <c r="O10" s="178"/>
    </row>
    <row r="11" spans="1:15" ht="21" customHeight="1" x14ac:dyDescent="0.15">
      <c r="A11" s="148" t="s">
        <v>19</v>
      </c>
      <c r="B11" s="151" t="s">
        <v>56</v>
      </c>
      <c r="C11" s="7" t="s">
        <v>57</v>
      </c>
      <c r="D11" s="8">
        <v>228</v>
      </c>
      <c r="E11" s="9">
        <v>380</v>
      </c>
      <c r="F11" s="9">
        <v>173</v>
      </c>
      <c r="G11" s="9">
        <v>327</v>
      </c>
      <c r="H11" s="9">
        <v>314</v>
      </c>
      <c r="I11" s="9">
        <v>120</v>
      </c>
      <c r="J11" s="90"/>
      <c r="K11" s="9"/>
      <c r="L11" s="111"/>
      <c r="M11" s="9"/>
      <c r="N11" s="111"/>
      <c r="O11" s="10">
        <f t="shared" ref="O11:O56" si="0">SUM(D11:N11)</f>
        <v>1542</v>
      </c>
    </row>
    <row r="12" spans="1:15" ht="21" customHeight="1" x14ac:dyDescent="0.15">
      <c r="A12" s="149"/>
      <c r="B12" s="119"/>
      <c r="C12" s="11" t="s">
        <v>58</v>
      </c>
      <c r="D12" s="12">
        <v>44</v>
      </c>
      <c r="E12" s="13">
        <v>143</v>
      </c>
      <c r="F12" s="13">
        <v>75</v>
      </c>
      <c r="G12" s="13">
        <v>58</v>
      </c>
      <c r="H12" s="13">
        <v>179</v>
      </c>
      <c r="I12" s="13">
        <v>17</v>
      </c>
      <c r="J12" s="39"/>
      <c r="K12" s="13"/>
      <c r="L12" s="91"/>
      <c r="M12" s="13"/>
      <c r="N12" s="91"/>
      <c r="O12" s="14">
        <f t="shared" si="0"/>
        <v>516</v>
      </c>
    </row>
    <row r="13" spans="1:15" ht="21" customHeight="1" x14ac:dyDescent="0.15">
      <c r="A13" s="149"/>
      <c r="B13" s="119"/>
      <c r="C13" s="11" t="s">
        <v>59</v>
      </c>
      <c r="D13" s="12">
        <f t="shared" ref="D13:I13" si="1">SUM(D11:D12)</f>
        <v>272</v>
      </c>
      <c r="E13" s="13">
        <f t="shared" si="1"/>
        <v>523</v>
      </c>
      <c r="F13" s="13">
        <f t="shared" si="1"/>
        <v>248</v>
      </c>
      <c r="G13" s="13">
        <f t="shared" si="1"/>
        <v>385</v>
      </c>
      <c r="H13" s="13">
        <f t="shared" si="1"/>
        <v>493</v>
      </c>
      <c r="I13" s="13">
        <f t="shared" si="1"/>
        <v>137</v>
      </c>
      <c r="J13" s="39"/>
      <c r="K13" s="13"/>
      <c r="L13" s="91"/>
      <c r="M13" s="13"/>
      <c r="N13" s="91"/>
      <c r="O13" s="14">
        <f t="shared" si="0"/>
        <v>2058</v>
      </c>
    </row>
    <row r="14" spans="1:15" ht="21" customHeight="1" x14ac:dyDescent="0.15">
      <c r="A14" s="149"/>
      <c r="B14" s="119" t="s">
        <v>60</v>
      </c>
      <c r="C14" s="11" t="s">
        <v>57</v>
      </c>
      <c r="D14" s="12">
        <v>361</v>
      </c>
      <c r="E14" s="13">
        <v>763</v>
      </c>
      <c r="F14" s="13">
        <v>233</v>
      </c>
      <c r="G14" s="13">
        <v>573</v>
      </c>
      <c r="H14" s="13">
        <v>422</v>
      </c>
      <c r="I14" s="13">
        <v>169</v>
      </c>
      <c r="J14" s="39"/>
      <c r="K14" s="13"/>
      <c r="L14" s="91"/>
      <c r="M14" s="13"/>
      <c r="N14" s="91"/>
      <c r="O14" s="14">
        <f t="shared" si="0"/>
        <v>2521</v>
      </c>
    </row>
    <row r="15" spans="1:15" ht="21" customHeight="1" x14ac:dyDescent="0.15">
      <c r="A15" s="149"/>
      <c r="B15" s="119"/>
      <c r="C15" s="11" t="s">
        <v>58</v>
      </c>
      <c r="D15" s="12">
        <v>3</v>
      </c>
      <c r="E15" s="13">
        <v>20</v>
      </c>
      <c r="F15" s="13">
        <v>2</v>
      </c>
      <c r="G15" s="13">
        <v>6</v>
      </c>
      <c r="H15" s="13">
        <v>10</v>
      </c>
      <c r="I15" s="13">
        <v>5</v>
      </c>
      <c r="J15" s="39"/>
      <c r="K15" s="13"/>
      <c r="L15" s="91"/>
      <c r="M15" s="13"/>
      <c r="N15" s="91"/>
      <c r="O15" s="14">
        <f t="shared" si="0"/>
        <v>46</v>
      </c>
    </row>
    <row r="16" spans="1:15" ht="21" customHeight="1" x14ac:dyDescent="0.15">
      <c r="A16" s="149"/>
      <c r="B16" s="119"/>
      <c r="C16" s="11" t="s">
        <v>59</v>
      </c>
      <c r="D16" s="12">
        <f t="shared" ref="D16:I16" si="2">SUM(D14:D15)</f>
        <v>364</v>
      </c>
      <c r="E16" s="13">
        <f t="shared" si="2"/>
        <v>783</v>
      </c>
      <c r="F16" s="13">
        <f t="shared" si="2"/>
        <v>235</v>
      </c>
      <c r="G16" s="13">
        <f t="shared" si="2"/>
        <v>579</v>
      </c>
      <c r="H16" s="13">
        <f t="shared" si="2"/>
        <v>432</v>
      </c>
      <c r="I16" s="13">
        <f t="shared" si="2"/>
        <v>174</v>
      </c>
      <c r="J16" s="39"/>
      <c r="K16" s="13"/>
      <c r="L16" s="91"/>
      <c r="M16" s="13"/>
      <c r="N16" s="91"/>
      <c r="O16" s="14">
        <f t="shared" si="0"/>
        <v>2567</v>
      </c>
    </row>
    <row r="17" spans="1:15" ht="21" customHeight="1" x14ac:dyDescent="0.15">
      <c r="A17" s="149"/>
      <c r="B17" s="119" t="s">
        <v>61</v>
      </c>
      <c r="C17" s="11" t="s">
        <v>57</v>
      </c>
      <c r="D17" s="12">
        <v>2</v>
      </c>
      <c r="E17" s="13">
        <v>0</v>
      </c>
      <c r="F17" s="13">
        <v>0</v>
      </c>
      <c r="G17" s="13">
        <v>5</v>
      </c>
      <c r="H17" s="13">
        <v>2</v>
      </c>
      <c r="I17" s="13">
        <v>1</v>
      </c>
      <c r="J17" s="39"/>
      <c r="K17" s="13"/>
      <c r="L17" s="91"/>
      <c r="M17" s="13"/>
      <c r="N17" s="91"/>
      <c r="O17" s="14">
        <f t="shared" si="0"/>
        <v>10</v>
      </c>
    </row>
    <row r="18" spans="1:15" ht="21" customHeight="1" x14ac:dyDescent="0.15">
      <c r="A18" s="149"/>
      <c r="B18" s="119"/>
      <c r="C18" s="11" t="s">
        <v>58</v>
      </c>
      <c r="D18" s="12">
        <v>2</v>
      </c>
      <c r="E18" s="13">
        <v>3</v>
      </c>
      <c r="F18" s="13">
        <v>13</v>
      </c>
      <c r="G18" s="13">
        <v>0</v>
      </c>
      <c r="H18" s="13">
        <v>20</v>
      </c>
      <c r="I18" s="13">
        <v>0</v>
      </c>
      <c r="J18" s="39"/>
      <c r="K18" s="13"/>
      <c r="L18" s="91"/>
      <c r="M18" s="13"/>
      <c r="N18" s="91"/>
      <c r="O18" s="14">
        <f t="shared" si="0"/>
        <v>38</v>
      </c>
    </row>
    <row r="19" spans="1:15" ht="21" customHeight="1" x14ac:dyDescent="0.15">
      <c r="A19" s="149"/>
      <c r="B19" s="119"/>
      <c r="C19" s="11" t="s">
        <v>59</v>
      </c>
      <c r="D19" s="12">
        <f t="shared" ref="D19:I19" si="3">SUM(D17:D18)</f>
        <v>4</v>
      </c>
      <c r="E19" s="12">
        <f t="shared" si="3"/>
        <v>3</v>
      </c>
      <c r="F19" s="13">
        <f t="shared" si="3"/>
        <v>13</v>
      </c>
      <c r="G19" s="13">
        <f t="shared" si="3"/>
        <v>5</v>
      </c>
      <c r="H19" s="13">
        <f t="shared" si="3"/>
        <v>22</v>
      </c>
      <c r="I19" s="13">
        <f t="shared" si="3"/>
        <v>1</v>
      </c>
      <c r="J19" s="39"/>
      <c r="K19" s="13"/>
      <c r="L19" s="91"/>
      <c r="M19" s="13"/>
      <c r="N19" s="91"/>
      <c r="O19" s="14">
        <f t="shared" si="0"/>
        <v>48</v>
      </c>
    </row>
    <row r="20" spans="1:15" ht="21" customHeight="1" x14ac:dyDescent="0.15">
      <c r="A20" s="149"/>
      <c r="B20" s="119" t="s">
        <v>26</v>
      </c>
      <c r="C20" s="11" t="s">
        <v>57</v>
      </c>
      <c r="D20" s="12">
        <f>SUM(D11,D14,D17)</f>
        <v>591</v>
      </c>
      <c r="E20" s="12">
        <f>SUM(E11,E14,E17)</f>
        <v>1143</v>
      </c>
      <c r="F20" s="12">
        <f t="shared" ref="F20:I21" si="4">SUM(F11,F14,F17)</f>
        <v>406</v>
      </c>
      <c r="G20" s="12">
        <f t="shared" si="4"/>
        <v>905</v>
      </c>
      <c r="H20" s="12">
        <f t="shared" si="4"/>
        <v>738</v>
      </c>
      <c r="I20" s="12">
        <f t="shared" si="4"/>
        <v>290</v>
      </c>
      <c r="J20" s="91"/>
      <c r="K20" s="13"/>
      <c r="L20" s="91"/>
      <c r="M20" s="13"/>
      <c r="N20" s="91"/>
      <c r="O20" s="14">
        <f t="shared" si="0"/>
        <v>4073</v>
      </c>
    </row>
    <row r="21" spans="1:15" ht="21" customHeight="1" x14ac:dyDescent="0.15">
      <c r="A21" s="149"/>
      <c r="B21" s="119"/>
      <c r="C21" s="11" t="s">
        <v>58</v>
      </c>
      <c r="D21" s="12">
        <f>SUM(D12,D15,D18)</f>
        <v>49</v>
      </c>
      <c r="E21" s="12">
        <f>SUM(E12,E15,E18)</f>
        <v>166</v>
      </c>
      <c r="F21" s="12">
        <f t="shared" si="4"/>
        <v>90</v>
      </c>
      <c r="G21" s="12">
        <f t="shared" si="4"/>
        <v>64</v>
      </c>
      <c r="H21" s="12">
        <f t="shared" si="4"/>
        <v>209</v>
      </c>
      <c r="I21" s="12">
        <f t="shared" si="4"/>
        <v>22</v>
      </c>
      <c r="J21" s="91"/>
      <c r="K21" s="13"/>
      <c r="L21" s="91"/>
      <c r="M21" s="13"/>
      <c r="N21" s="91"/>
      <c r="O21" s="14">
        <f t="shared" si="0"/>
        <v>600</v>
      </c>
    </row>
    <row r="22" spans="1:15" ht="21" customHeight="1" thickBot="1" x14ac:dyDescent="0.2">
      <c r="A22" s="150"/>
      <c r="B22" s="120"/>
      <c r="C22" s="15" t="s">
        <v>59</v>
      </c>
      <c r="D22" s="12">
        <f t="shared" ref="D22:I22" si="5">SUM(D20:D21)</f>
        <v>640</v>
      </c>
      <c r="E22" s="12">
        <f t="shared" si="5"/>
        <v>1309</v>
      </c>
      <c r="F22" s="12">
        <f t="shared" si="5"/>
        <v>496</v>
      </c>
      <c r="G22" s="12">
        <f t="shared" si="5"/>
        <v>969</v>
      </c>
      <c r="H22" s="12">
        <f t="shared" si="5"/>
        <v>947</v>
      </c>
      <c r="I22" s="12">
        <f t="shared" si="5"/>
        <v>312</v>
      </c>
      <c r="J22" s="91"/>
      <c r="K22" s="13"/>
      <c r="L22" s="91"/>
      <c r="M22" s="13"/>
      <c r="N22" s="91"/>
      <c r="O22" s="14">
        <f t="shared" si="0"/>
        <v>4673</v>
      </c>
    </row>
    <row r="23" spans="1:15" ht="21" customHeight="1" x14ac:dyDescent="0.15">
      <c r="A23" s="148" t="s">
        <v>27</v>
      </c>
      <c r="B23" s="151" t="s">
        <v>56</v>
      </c>
      <c r="C23" s="7" t="s">
        <v>57</v>
      </c>
      <c r="D23" s="8">
        <v>1</v>
      </c>
      <c r="E23" s="9">
        <v>1</v>
      </c>
      <c r="F23" s="9">
        <v>1</v>
      </c>
      <c r="G23" s="9">
        <v>9</v>
      </c>
      <c r="H23" s="9">
        <v>1</v>
      </c>
      <c r="I23" s="9">
        <v>1</v>
      </c>
      <c r="J23" s="90"/>
      <c r="K23" s="9"/>
      <c r="L23" s="111"/>
      <c r="M23" s="9"/>
      <c r="N23" s="111"/>
      <c r="O23" s="10">
        <f t="shared" si="0"/>
        <v>14</v>
      </c>
    </row>
    <row r="24" spans="1:15" ht="21" customHeight="1" x14ac:dyDescent="0.15">
      <c r="A24" s="149"/>
      <c r="B24" s="119"/>
      <c r="C24" s="11" t="s">
        <v>58</v>
      </c>
      <c r="D24" s="12">
        <v>24</v>
      </c>
      <c r="E24" s="13">
        <v>24</v>
      </c>
      <c r="F24" s="13">
        <v>0</v>
      </c>
      <c r="G24" s="13">
        <v>0</v>
      </c>
      <c r="H24" s="13">
        <v>18</v>
      </c>
      <c r="I24" s="13">
        <v>0</v>
      </c>
      <c r="J24" s="39"/>
      <c r="K24" s="13"/>
      <c r="L24" s="91"/>
      <c r="M24" s="13"/>
      <c r="N24" s="91"/>
      <c r="O24" s="14">
        <f t="shared" si="0"/>
        <v>66</v>
      </c>
    </row>
    <row r="25" spans="1:15" ht="21" customHeight="1" x14ac:dyDescent="0.15">
      <c r="A25" s="149"/>
      <c r="B25" s="119"/>
      <c r="C25" s="11" t="s">
        <v>59</v>
      </c>
      <c r="D25" s="12">
        <f t="shared" ref="D25:I25" si="6">SUM(D23:D24)</f>
        <v>25</v>
      </c>
      <c r="E25" s="12">
        <f>SUM(E23:E24)</f>
        <v>25</v>
      </c>
      <c r="F25" s="12">
        <f t="shared" si="6"/>
        <v>1</v>
      </c>
      <c r="G25" s="12">
        <f t="shared" si="6"/>
        <v>9</v>
      </c>
      <c r="H25" s="12">
        <f t="shared" si="6"/>
        <v>19</v>
      </c>
      <c r="I25" s="12">
        <f t="shared" si="6"/>
        <v>1</v>
      </c>
      <c r="J25" s="91"/>
      <c r="K25" s="13"/>
      <c r="L25" s="91"/>
      <c r="M25" s="13"/>
      <c r="N25" s="91"/>
      <c r="O25" s="14">
        <f t="shared" si="0"/>
        <v>80</v>
      </c>
    </row>
    <row r="26" spans="1:15" ht="21" customHeight="1" x14ac:dyDescent="0.15">
      <c r="A26" s="149"/>
      <c r="B26" s="119" t="s">
        <v>60</v>
      </c>
      <c r="C26" s="11" t="s">
        <v>57</v>
      </c>
      <c r="D26" s="12">
        <v>11</v>
      </c>
      <c r="E26" s="13">
        <v>20</v>
      </c>
      <c r="F26" s="13">
        <v>7</v>
      </c>
      <c r="G26" s="13">
        <v>18</v>
      </c>
      <c r="H26" s="13">
        <v>17</v>
      </c>
      <c r="I26" s="13">
        <v>11</v>
      </c>
      <c r="J26" s="39"/>
      <c r="K26" s="13"/>
      <c r="L26" s="91"/>
      <c r="M26" s="13"/>
      <c r="N26" s="91"/>
      <c r="O26" s="14">
        <f t="shared" si="0"/>
        <v>84</v>
      </c>
    </row>
    <row r="27" spans="1:15" ht="21" customHeight="1" x14ac:dyDescent="0.15">
      <c r="A27" s="149"/>
      <c r="B27" s="119"/>
      <c r="C27" s="11" t="s">
        <v>58</v>
      </c>
      <c r="D27" s="12">
        <v>5</v>
      </c>
      <c r="E27" s="13">
        <v>7</v>
      </c>
      <c r="F27" s="13">
        <v>0</v>
      </c>
      <c r="G27" s="13">
        <v>0</v>
      </c>
      <c r="H27" s="13">
        <v>10</v>
      </c>
      <c r="I27" s="13">
        <v>0</v>
      </c>
      <c r="J27" s="39"/>
      <c r="K27" s="13"/>
      <c r="L27" s="91"/>
      <c r="M27" s="13"/>
      <c r="N27" s="91"/>
      <c r="O27" s="14">
        <f t="shared" si="0"/>
        <v>22</v>
      </c>
    </row>
    <row r="28" spans="1:15" ht="21" customHeight="1" x14ac:dyDescent="0.15">
      <c r="A28" s="149"/>
      <c r="B28" s="119"/>
      <c r="C28" s="11" t="s">
        <v>59</v>
      </c>
      <c r="D28" s="12">
        <f t="shared" ref="D28:I28" si="7">SUM(D26:D27)</f>
        <v>16</v>
      </c>
      <c r="E28" s="13">
        <f t="shared" si="7"/>
        <v>27</v>
      </c>
      <c r="F28" s="13">
        <f t="shared" si="7"/>
        <v>7</v>
      </c>
      <c r="G28" s="13">
        <f t="shared" si="7"/>
        <v>18</v>
      </c>
      <c r="H28" s="13">
        <f t="shared" si="7"/>
        <v>27</v>
      </c>
      <c r="I28" s="13">
        <f t="shared" si="7"/>
        <v>11</v>
      </c>
      <c r="J28" s="39"/>
      <c r="K28" s="13"/>
      <c r="L28" s="91"/>
      <c r="M28" s="13"/>
      <c r="N28" s="91"/>
      <c r="O28" s="14">
        <f t="shared" si="0"/>
        <v>106</v>
      </c>
    </row>
    <row r="29" spans="1:15" ht="21" customHeight="1" x14ac:dyDescent="0.15">
      <c r="A29" s="149"/>
      <c r="B29" s="119" t="s">
        <v>26</v>
      </c>
      <c r="C29" s="11" t="s">
        <v>57</v>
      </c>
      <c r="D29" s="12">
        <f>SUM(D23,D26)</f>
        <v>12</v>
      </c>
      <c r="E29" s="12">
        <f>SUM(E23,E26)</f>
        <v>21</v>
      </c>
      <c r="F29" s="12">
        <f t="shared" ref="F29:I30" si="8">SUM(F23,F26)</f>
        <v>8</v>
      </c>
      <c r="G29" s="12">
        <f t="shared" si="8"/>
        <v>27</v>
      </c>
      <c r="H29" s="12">
        <f t="shared" si="8"/>
        <v>18</v>
      </c>
      <c r="I29" s="12">
        <f t="shared" si="8"/>
        <v>12</v>
      </c>
      <c r="J29" s="91"/>
      <c r="K29" s="13"/>
      <c r="L29" s="91"/>
      <c r="M29" s="13"/>
      <c r="N29" s="91"/>
      <c r="O29" s="14">
        <f t="shared" si="0"/>
        <v>98</v>
      </c>
    </row>
    <row r="30" spans="1:15" ht="21" customHeight="1" x14ac:dyDescent="0.15">
      <c r="A30" s="149"/>
      <c r="B30" s="119"/>
      <c r="C30" s="11" t="s">
        <v>58</v>
      </c>
      <c r="D30" s="12">
        <f>SUM(D24,D27)</f>
        <v>29</v>
      </c>
      <c r="E30" s="12">
        <f>SUM(E24,E27)</f>
        <v>31</v>
      </c>
      <c r="F30" s="12">
        <f t="shared" si="8"/>
        <v>0</v>
      </c>
      <c r="G30" s="12">
        <f t="shared" si="8"/>
        <v>0</v>
      </c>
      <c r="H30" s="12">
        <f t="shared" si="8"/>
        <v>28</v>
      </c>
      <c r="I30" s="12">
        <f t="shared" si="8"/>
        <v>0</v>
      </c>
      <c r="J30" s="91"/>
      <c r="K30" s="13"/>
      <c r="L30" s="91"/>
      <c r="M30" s="13"/>
      <c r="N30" s="91"/>
      <c r="O30" s="14">
        <f t="shared" si="0"/>
        <v>88</v>
      </c>
    </row>
    <row r="31" spans="1:15" ht="21" customHeight="1" thickBot="1" x14ac:dyDescent="0.2">
      <c r="A31" s="150"/>
      <c r="B31" s="120"/>
      <c r="C31" s="15" t="s">
        <v>59</v>
      </c>
      <c r="D31" s="12">
        <f t="shared" ref="D31:I31" si="9">SUM(D29:D30)</f>
        <v>41</v>
      </c>
      <c r="E31" s="12">
        <f t="shared" si="9"/>
        <v>52</v>
      </c>
      <c r="F31" s="12">
        <f t="shared" si="9"/>
        <v>8</v>
      </c>
      <c r="G31" s="12">
        <f t="shared" si="9"/>
        <v>27</v>
      </c>
      <c r="H31" s="12">
        <f t="shared" si="9"/>
        <v>46</v>
      </c>
      <c r="I31" s="12">
        <f t="shared" si="9"/>
        <v>12</v>
      </c>
      <c r="J31" s="91"/>
      <c r="K31" s="13"/>
      <c r="L31" s="91"/>
      <c r="M31" s="13"/>
      <c r="N31" s="91"/>
      <c r="O31" s="14">
        <f t="shared" si="0"/>
        <v>186</v>
      </c>
    </row>
    <row r="32" spans="1:15" ht="21" customHeight="1" x14ac:dyDescent="0.15">
      <c r="A32" s="148" t="s">
        <v>28</v>
      </c>
      <c r="B32" s="151" t="s">
        <v>56</v>
      </c>
      <c r="C32" s="7" t="s">
        <v>57</v>
      </c>
      <c r="D32" s="8">
        <v>1350</v>
      </c>
      <c r="E32" s="9">
        <v>2330</v>
      </c>
      <c r="F32" s="9">
        <v>773</v>
      </c>
      <c r="G32" s="9">
        <v>2537</v>
      </c>
      <c r="H32" s="9">
        <v>1897</v>
      </c>
      <c r="I32" s="9">
        <v>354</v>
      </c>
      <c r="J32" s="90"/>
      <c r="K32" s="9"/>
      <c r="L32" s="111"/>
      <c r="M32" s="9"/>
      <c r="N32" s="111"/>
      <c r="O32" s="10">
        <f t="shared" si="0"/>
        <v>9241</v>
      </c>
    </row>
    <row r="33" spans="1:15" ht="21" customHeight="1" x14ac:dyDescent="0.15">
      <c r="A33" s="149"/>
      <c r="B33" s="119"/>
      <c r="C33" s="11" t="s">
        <v>58</v>
      </c>
      <c r="D33" s="12">
        <v>6</v>
      </c>
      <c r="E33" s="13">
        <v>4</v>
      </c>
      <c r="F33" s="13">
        <v>2</v>
      </c>
      <c r="G33" s="13">
        <v>5</v>
      </c>
      <c r="H33" s="13">
        <v>3</v>
      </c>
      <c r="I33" s="13">
        <v>0</v>
      </c>
      <c r="J33" s="39"/>
      <c r="K33" s="13"/>
      <c r="L33" s="91"/>
      <c r="M33" s="13"/>
      <c r="N33" s="91"/>
      <c r="O33" s="14">
        <f t="shared" si="0"/>
        <v>20</v>
      </c>
    </row>
    <row r="34" spans="1:15" ht="21" customHeight="1" x14ac:dyDescent="0.15">
      <c r="A34" s="149"/>
      <c r="B34" s="119"/>
      <c r="C34" s="11" t="s">
        <v>59</v>
      </c>
      <c r="D34" s="12">
        <f t="shared" ref="D34:I34" si="10">SUM(D32:D33)</f>
        <v>1356</v>
      </c>
      <c r="E34" s="12">
        <f t="shared" si="10"/>
        <v>2334</v>
      </c>
      <c r="F34" s="12">
        <f t="shared" si="10"/>
        <v>775</v>
      </c>
      <c r="G34" s="12">
        <f t="shared" si="10"/>
        <v>2542</v>
      </c>
      <c r="H34" s="12">
        <f t="shared" si="10"/>
        <v>1900</v>
      </c>
      <c r="I34" s="12">
        <f t="shared" si="10"/>
        <v>354</v>
      </c>
      <c r="J34" s="91"/>
      <c r="K34" s="13"/>
      <c r="L34" s="91"/>
      <c r="M34" s="13"/>
      <c r="N34" s="91"/>
      <c r="O34" s="14">
        <f t="shared" si="0"/>
        <v>9261</v>
      </c>
    </row>
    <row r="35" spans="1:15" ht="21" customHeight="1" x14ac:dyDescent="0.15">
      <c r="A35" s="149"/>
      <c r="B35" s="119" t="s">
        <v>60</v>
      </c>
      <c r="C35" s="11" t="s">
        <v>57</v>
      </c>
      <c r="D35" s="12">
        <v>1617</v>
      </c>
      <c r="E35" s="13">
        <v>3034</v>
      </c>
      <c r="F35" s="13">
        <v>899</v>
      </c>
      <c r="G35" s="13">
        <v>3124</v>
      </c>
      <c r="H35" s="13">
        <v>2622</v>
      </c>
      <c r="I35" s="13">
        <v>494</v>
      </c>
      <c r="J35" s="39"/>
      <c r="K35" s="13"/>
      <c r="L35" s="91"/>
      <c r="M35" s="13"/>
      <c r="N35" s="91"/>
      <c r="O35" s="14">
        <f t="shared" si="0"/>
        <v>11790</v>
      </c>
    </row>
    <row r="36" spans="1:15" ht="21" customHeight="1" x14ac:dyDescent="0.15">
      <c r="A36" s="149"/>
      <c r="B36" s="119"/>
      <c r="C36" s="11" t="s">
        <v>58</v>
      </c>
      <c r="D36" s="12">
        <v>11</v>
      </c>
      <c r="E36" s="13">
        <v>19</v>
      </c>
      <c r="F36" s="13">
        <v>7</v>
      </c>
      <c r="G36" s="13">
        <v>5</v>
      </c>
      <c r="H36" s="13">
        <v>4</v>
      </c>
      <c r="I36" s="13">
        <v>0</v>
      </c>
      <c r="J36" s="39"/>
      <c r="K36" s="13"/>
      <c r="L36" s="91"/>
      <c r="M36" s="13"/>
      <c r="N36" s="91"/>
      <c r="O36" s="14">
        <f t="shared" si="0"/>
        <v>46</v>
      </c>
    </row>
    <row r="37" spans="1:15" ht="21" customHeight="1" x14ac:dyDescent="0.15">
      <c r="A37" s="149"/>
      <c r="B37" s="119"/>
      <c r="C37" s="11" t="s">
        <v>59</v>
      </c>
      <c r="D37" s="12">
        <f t="shared" ref="D37:I37" si="11">SUM(D35:D36)</f>
        <v>1628</v>
      </c>
      <c r="E37" s="13">
        <f t="shared" si="11"/>
        <v>3053</v>
      </c>
      <c r="F37" s="13">
        <f t="shared" si="11"/>
        <v>906</v>
      </c>
      <c r="G37" s="13">
        <f t="shared" si="11"/>
        <v>3129</v>
      </c>
      <c r="H37" s="13">
        <f t="shared" si="11"/>
        <v>2626</v>
      </c>
      <c r="I37" s="13">
        <f t="shared" si="11"/>
        <v>494</v>
      </c>
      <c r="J37" s="39"/>
      <c r="K37" s="13"/>
      <c r="L37" s="91"/>
      <c r="M37" s="13"/>
      <c r="N37" s="91"/>
      <c r="O37" s="14">
        <f t="shared" si="0"/>
        <v>11836</v>
      </c>
    </row>
    <row r="38" spans="1:15" ht="21" customHeight="1" x14ac:dyDescent="0.15">
      <c r="A38" s="149"/>
      <c r="B38" s="119" t="s">
        <v>26</v>
      </c>
      <c r="C38" s="11" t="s">
        <v>57</v>
      </c>
      <c r="D38" s="12">
        <f t="shared" ref="D38:I40" si="12">SUM(D32,D35)</f>
        <v>2967</v>
      </c>
      <c r="E38" s="12">
        <f t="shared" si="12"/>
        <v>5364</v>
      </c>
      <c r="F38" s="12">
        <f t="shared" si="12"/>
        <v>1672</v>
      </c>
      <c r="G38" s="12">
        <f t="shared" si="12"/>
        <v>5661</v>
      </c>
      <c r="H38" s="12">
        <f t="shared" si="12"/>
        <v>4519</v>
      </c>
      <c r="I38" s="12">
        <f t="shared" si="12"/>
        <v>848</v>
      </c>
      <c r="J38" s="91"/>
      <c r="K38" s="13"/>
      <c r="L38" s="91"/>
      <c r="M38" s="13"/>
      <c r="N38" s="91"/>
      <c r="O38" s="14">
        <f t="shared" si="0"/>
        <v>21031</v>
      </c>
    </row>
    <row r="39" spans="1:15" ht="21" customHeight="1" x14ac:dyDescent="0.15">
      <c r="A39" s="149"/>
      <c r="B39" s="119"/>
      <c r="C39" s="11" t="s">
        <v>58</v>
      </c>
      <c r="D39" s="12">
        <f t="shared" si="12"/>
        <v>17</v>
      </c>
      <c r="E39" s="12">
        <f t="shared" si="12"/>
        <v>23</v>
      </c>
      <c r="F39" s="12">
        <f t="shared" si="12"/>
        <v>9</v>
      </c>
      <c r="G39" s="12">
        <f t="shared" si="12"/>
        <v>10</v>
      </c>
      <c r="H39" s="12">
        <f t="shared" si="12"/>
        <v>7</v>
      </c>
      <c r="I39" s="12">
        <f t="shared" si="12"/>
        <v>0</v>
      </c>
      <c r="J39" s="91"/>
      <c r="K39" s="13"/>
      <c r="L39" s="91"/>
      <c r="M39" s="13"/>
      <c r="N39" s="91"/>
      <c r="O39" s="14">
        <f t="shared" si="0"/>
        <v>66</v>
      </c>
    </row>
    <row r="40" spans="1:15" ht="21" customHeight="1" thickBot="1" x14ac:dyDescent="0.2">
      <c r="A40" s="150"/>
      <c r="B40" s="120"/>
      <c r="C40" s="15" t="s">
        <v>59</v>
      </c>
      <c r="D40" s="12">
        <f t="shared" si="12"/>
        <v>2984</v>
      </c>
      <c r="E40" s="12">
        <f t="shared" si="12"/>
        <v>5387</v>
      </c>
      <c r="F40" s="12">
        <f t="shared" si="12"/>
        <v>1681</v>
      </c>
      <c r="G40" s="12">
        <f t="shared" si="12"/>
        <v>5671</v>
      </c>
      <c r="H40" s="12">
        <f t="shared" si="12"/>
        <v>4526</v>
      </c>
      <c r="I40" s="12">
        <f t="shared" si="12"/>
        <v>848</v>
      </c>
      <c r="J40" s="91"/>
      <c r="K40" s="13"/>
      <c r="L40" s="91"/>
      <c r="M40" s="13"/>
      <c r="N40" s="91"/>
      <c r="O40" s="14">
        <f t="shared" si="0"/>
        <v>21097</v>
      </c>
    </row>
    <row r="41" spans="1:15" ht="21" customHeight="1" x14ac:dyDescent="0.15">
      <c r="A41" s="142" t="s">
        <v>63</v>
      </c>
      <c r="B41" s="143"/>
      <c r="C41" s="7" t="s">
        <v>57</v>
      </c>
      <c r="D41" s="8">
        <v>119</v>
      </c>
      <c r="E41" s="9">
        <v>173</v>
      </c>
      <c r="F41" s="9">
        <v>80</v>
      </c>
      <c r="G41" s="9">
        <v>189</v>
      </c>
      <c r="H41" s="9">
        <v>136</v>
      </c>
      <c r="I41" s="9">
        <v>40</v>
      </c>
      <c r="J41" s="90"/>
      <c r="K41" s="9"/>
      <c r="L41" s="111"/>
      <c r="M41" s="9"/>
      <c r="N41" s="111"/>
      <c r="O41" s="37">
        <f t="shared" si="0"/>
        <v>737</v>
      </c>
    </row>
    <row r="42" spans="1:15" ht="21" customHeight="1" x14ac:dyDescent="0.15">
      <c r="A42" s="144"/>
      <c r="B42" s="145"/>
      <c r="C42" s="11" t="s">
        <v>58</v>
      </c>
      <c r="D42" s="12">
        <v>47</v>
      </c>
      <c r="E42" s="13">
        <v>47</v>
      </c>
      <c r="F42" s="13">
        <v>84</v>
      </c>
      <c r="G42" s="13">
        <v>5</v>
      </c>
      <c r="H42" s="13">
        <v>36</v>
      </c>
      <c r="I42" s="13">
        <v>0</v>
      </c>
      <c r="J42" s="39"/>
      <c r="K42" s="13"/>
      <c r="L42" s="91"/>
      <c r="M42" s="13"/>
      <c r="N42" s="91"/>
      <c r="O42" s="14">
        <f t="shared" si="0"/>
        <v>219</v>
      </c>
    </row>
    <row r="43" spans="1:15" ht="21" customHeight="1" thickBot="1" x14ac:dyDescent="0.2">
      <c r="A43" s="146"/>
      <c r="B43" s="147"/>
      <c r="C43" s="15" t="s">
        <v>59</v>
      </c>
      <c r="D43" s="16">
        <f t="shared" ref="D43:I43" si="13">SUM(D41:D42)</f>
        <v>166</v>
      </c>
      <c r="E43" s="65">
        <f t="shared" si="13"/>
        <v>220</v>
      </c>
      <c r="F43" s="65">
        <f t="shared" si="13"/>
        <v>164</v>
      </c>
      <c r="G43" s="65">
        <f t="shared" si="13"/>
        <v>194</v>
      </c>
      <c r="H43" s="65">
        <f t="shared" si="13"/>
        <v>172</v>
      </c>
      <c r="I43" s="65">
        <f t="shared" si="13"/>
        <v>40</v>
      </c>
      <c r="J43" s="92"/>
      <c r="K43" s="65"/>
      <c r="L43" s="109"/>
      <c r="M43" s="65"/>
      <c r="N43" s="109"/>
      <c r="O43" s="14">
        <f t="shared" si="0"/>
        <v>956</v>
      </c>
    </row>
    <row r="44" spans="1:15" ht="21" customHeight="1" x14ac:dyDescent="0.15">
      <c r="A44" s="142" t="s">
        <v>64</v>
      </c>
      <c r="B44" s="143"/>
      <c r="C44" s="7" t="s">
        <v>57</v>
      </c>
      <c r="D44" s="8">
        <v>56</v>
      </c>
      <c r="E44" s="9">
        <v>72</v>
      </c>
      <c r="F44" s="9">
        <v>61</v>
      </c>
      <c r="G44" s="9">
        <v>48</v>
      </c>
      <c r="H44" s="9">
        <v>88</v>
      </c>
      <c r="I44" s="9">
        <v>45</v>
      </c>
      <c r="J44" s="90"/>
      <c r="K44" s="9"/>
      <c r="L44" s="111"/>
      <c r="M44" s="9"/>
      <c r="N44" s="111"/>
      <c r="O44" s="10">
        <f t="shared" si="0"/>
        <v>370</v>
      </c>
    </row>
    <row r="45" spans="1:15" ht="21" customHeight="1" x14ac:dyDescent="0.15">
      <c r="A45" s="144"/>
      <c r="B45" s="145"/>
      <c r="C45" s="11" t="s">
        <v>58</v>
      </c>
      <c r="D45" s="12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39"/>
      <c r="K45" s="13"/>
      <c r="L45" s="91"/>
      <c r="M45" s="13"/>
      <c r="N45" s="91"/>
      <c r="O45" s="14">
        <f t="shared" si="0"/>
        <v>0</v>
      </c>
    </row>
    <row r="46" spans="1:15" ht="21" customHeight="1" thickBot="1" x14ac:dyDescent="0.2">
      <c r="A46" s="146"/>
      <c r="B46" s="147"/>
      <c r="C46" s="15" t="s">
        <v>59</v>
      </c>
      <c r="D46" s="16">
        <f t="shared" ref="D46:I46" si="14">SUM(D44:D45)</f>
        <v>56</v>
      </c>
      <c r="E46" s="16">
        <f t="shared" si="14"/>
        <v>72</v>
      </c>
      <c r="F46" s="16">
        <f t="shared" si="14"/>
        <v>61</v>
      </c>
      <c r="G46" s="16">
        <f t="shared" si="14"/>
        <v>48</v>
      </c>
      <c r="H46" s="16">
        <f t="shared" si="14"/>
        <v>88</v>
      </c>
      <c r="I46" s="16">
        <f t="shared" si="14"/>
        <v>45</v>
      </c>
      <c r="J46" s="109"/>
      <c r="K46" s="65"/>
      <c r="L46" s="109"/>
      <c r="M46" s="65"/>
      <c r="N46" s="109"/>
      <c r="O46" s="17">
        <f t="shared" si="0"/>
        <v>370</v>
      </c>
    </row>
    <row r="47" spans="1:15" ht="21" customHeight="1" thickBot="1" x14ac:dyDescent="0.2">
      <c r="A47" s="160" t="s">
        <v>65</v>
      </c>
      <c r="B47" s="161"/>
      <c r="C47" s="162"/>
      <c r="D47" s="18">
        <f t="shared" ref="D47:I47" si="15">SUM(D22,D31,D40,D43,D46)</f>
        <v>3887</v>
      </c>
      <c r="E47" s="19">
        <f t="shared" si="15"/>
        <v>7040</v>
      </c>
      <c r="F47" s="19">
        <f t="shared" si="15"/>
        <v>2410</v>
      </c>
      <c r="G47" s="19">
        <f t="shared" si="15"/>
        <v>6909</v>
      </c>
      <c r="H47" s="19">
        <f t="shared" si="15"/>
        <v>5779</v>
      </c>
      <c r="I47" s="19">
        <f t="shared" si="15"/>
        <v>1257</v>
      </c>
      <c r="J47" s="93"/>
      <c r="K47" s="19"/>
      <c r="L47" s="110"/>
      <c r="M47" s="19"/>
      <c r="N47" s="110"/>
      <c r="O47" s="28">
        <f t="shared" si="0"/>
        <v>27282</v>
      </c>
    </row>
    <row r="48" spans="1:15" ht="21" customHeight="1" thickBot="1" x14ac:dyDescent="0.2">
      <c r="A48" s="160" t="s">
        <v>32</v>
      </c>
      <c r="B48" s="161"/>
      <c r="C48" s="162"/>
      <c r="D48" s="18">
        <v>127</v>
      </c>
      <c r="E48" s="19">
        <v>164</v>
      </c>
      <c r="F48" s="19">
        <v>38</v>
      </c>
      <c r="G48" s="19">
        <v>230</v>
      </c>
      <c r="H48" s="19">
        <v>116</v>
      </c>
      <c r="I48" s="19">
        <v>27</v>
      </c>
      <c r="J48" s="93"/>
      <c r="K48" s="19"/>
      <c r="L48" s="110"/>
      <c r="M48" s="19"/>
      <c r="N48" s="110"/>
      <c r="O48" s="17">
        <f t="shared" si="0"/>
        <v>702</v>
      </c>
    </row>
    <row r="49" spans="1:15" ht="21" customHeight="1" thickBot="1" x14ac:dyDescent="0.2">
      <c r="A49" s="160" t="s">
        <v>66</v>
      </c>
      <c r="B49" s="161"/>
      <c r="C49" s="162"/>
      <c r="D49" s="18">
        <f t="shared" ref="D49:I49" si="16">SUM(D47:D48)</f>
        <v>4014</v>
      </c>
      <c r="E49" s="19">
        <f t="shared" si="16"/>
        <v>7204</v>
      </c>
      <c r="F49" s="19">
        <f t="shared" si="16"/>
        <v>2448</v>
      </c>
      <c r="G49" s="19">
        <f t="shared" si="16"/>
        <v>7139</v>
      </c>
      <c r="H49" s="19">
        <f t="shared" si="16"/>
        <v>5895</v>
      </c>
      <c r="I49" s="19">
        <f t="shared" si="16"/>
        <v>1284</v>
      </c>
      <c r="J49" s="93"/>
      <c r="K49" s="19"/>
      <c r="L49" s="110"/>
      <c r="M49" s="19"/>
      <c r="N49" s="110"/>
      <c r="O49" s="28">
        <f t="shared" si="0"/>
        <v>27984</v>
      </c>
    </row>
    <row r="50" spans="1:15" ht="21" customHeight="1" x14ac:dyDescent="0.15">
      <c r="A50" s="163" t="s">
        <v>34</v>
      </c>
      <c r="B50" s="165" t="s">
        <v>67</v>
      </c>
      <c r="C50" s="20" t="s">
        <v>68</v>
      </c>
      <c r="D50" s="21">
        <v>2480</v>
      </c>
      <c r="E50" s="22">
        <v>4370</v>
      </c>
      <c r="F50" s="22">
        <v>1509</v>
      </c>
      <c r="G50" s="22">
        <v>4587</v>
      </c>
      <c r="H50" s="22">
        <v>3815</v>
      </c>
      <c r="I50" s="22">
        <v>556</v>
      </c>
      <c r="J50" s="94"/>
      <c r="K50" s="22"/>
      <c r="L50" s="114"/>
      <c r="M50" s="22"/>
      <c r="N50" s="114"/>
      <c r="O50" s="98">
        <f t="shared" si="0"/>
        <v>17317</v>
      </c>
    </row>
    <row r="51" spans="1:15" ht="21" customHeight="1" x14ac:dyDescent="0.15">
      <c r="A51" s="117"/>
      <c r="B51" s="145"/>
      <c r="C51" s="11" t="s">
        <v>69</v>
      </c>
      <c r="D51" s="12">
        <v>2197</v>
      </c>
      <c r="E51" s="13">
        <v>3170</v>
      </c>
      <c r="F51" s="13">
        <v>1511</v>
      </c>
      <c r="G51" s="13">
        <v>3451</v>
      </c>
      <c r="H51" s="13">
        <v>1280</v>
      </c>
      <c r="I51" s="13">
        <v>878</v>
      </c>
      <c r="J51" s="39"/>
      <c r="K51" s="13"/>
      <c r="L51" s="91"/>
      <c r="M51" s="13"/>
      <c r="N51" s="91"/>
      <c r="O51" s="98">
        <f t="shared" si="0"/>
        <v>12487</v>
      </c>
    </row>
    <row r="52" spans="1:15" ht="21" customHeight="1" x14ac:dyDescent="0.15">
      <c r="A52" s="117"/>
      <c r="B52" s="145"/>
      <c r="C52" s="11" t="s">
        <v>59</v>
      </c>
      <c r="D52" s="12">
        <f t="shared" ref="D52:I52" si="17">SUM(D50:D51)</f>
        <v>4677</v>
      </c>
      <c r="E52" s="12">
        <f t="shared" si="17"/>
        <v>7540</v>
      </c>
      <c r="F52" s="12">
        <f t="shared" si="17"/>
        <v>3020</v>
      </c>
      <c r="G52" s="12">
        <f t="shared" si="17"/>
        <v>8038</v>
      </c>
      <c r="H52" s="12">
        <f t="shared" si="17"/>
        <v>5095</v>
      </c>
      <c r="I52" s="12">
        <f t="shared" si="17"/>
        <v>1434</v>
      </c>
      <c r="J52" s="91"/>
      <c r="K52" s="13"/>
      <c r="L52" s="91"/>
      <c r="M52" s="13"/>
      <c r="N52" s="91"/>
      <c r="O52" s="98">
        <f t="shared" si="0"/>
        <v>29804</v>
      </c>
    </row>
    <row r="53" spans="1:15" ht="21" customHeight="1" x14ac:dyDescent="0.15">
      <c r="A53" s="117"/>
      <c r="B53" s="166" t="s">
        <v>38</v>
      </c>
      <c r="C53" s="167"/>
      <c r="D53" s="12">
        <v>17</v>
      </c>
      <c r="E53" s="13">
        <v>31</v>
      </c>
      <c r="F53" s="13">
        <v>10</v>
      </c>
      <c r="G53" s="13">
        <v>43</v>
      </c>
      <c r="H53" s="13">
        <v>15</v>
      </c>
      <c r="I53" s="13">
        <v>7</v>
      </c>
      <c r="J53" s="39"/>
      <c r="K53" s="13"/>
      <c r="L53" s="91"/>
      <c r="M53" s="13"/>
      <c r="N53" s="91"/>
      <c r="O53" s="98">
        <f t="shared" si="0"/>
        <v>123</v>
      </c>
    </row>
    <row r="54" spans="1:15" ht="21" customHeight="1" thickBot="1" x14ac:dyDescent="0.2">
      <c r="A54" s="164"/>
      <c r="B54" s="168" t="s">
        <v>39</v>
      </c>
      <c r="C54" s="169"/>
      <c r="D54" s="23" t="s">
        <v>40</v>
      </c>
      <c r="E54" s="24" t="s">
        <v>40</v>
      </c>
      <c r="F54" s="24" t="s">
        <v>40</v>
      </c>
      <c r="G54" s="24" t="s">
        <v>40</v>
      </c>
      <c r="H54" s="24" t="s">
        <v>40</v>
      </c>
      <c r="I54" s="24" t="s">
        <v>40</v>
      </c>
      <c r="J54" s="95"/>
      <c r="K54" s="62"/>
      <c r="L54" s="112"/>
      <c r="M54" s="62"/>
      <c r="N54" s="112"/>
      <c r="O54" s="84" t="s">
        <v>40</v>
      </c>
    </row>
    <row r="55" spans="1:15" ht="21" customHeight="1" thickBot="1" x14ac:dyDescent="0.2">
      <c r="A55" s="152" t="s">
        <v>103</v>
      </c>
      <c r="B55" s="153"/>
      <c r="C55" s="154"/>
      <c r="D55" s="18">
        <f t="shared" ref="D55:I55" si="18">SUM(D52:D54)</f>
        <v>4694</v>
      </c>
      <c r="E55" s="18">
        <f t="shared" si="18"/>
        <v>7571</v>
      </c>
      <c r="F55" s="19">
        <f t="shared" si="18"/>
        <v>3030</v>
      </c>
      <c r="G55" s="19">
        <f t="shared" si="18"/>
        <v>8081</v>
      </c>
      <c r="H55" s="19">
        <f t="shared" si="18"/>
        <v>5110</v>
      </c>
      <c r="I55" s="19">
        <f t="shared" si="18"/>
        <v>1441</v>
      </c>
      <c r="J55" s="93"/>
      <c r="K55" s="19"/>
      <c r="L55" s="110"/>
      <c r="M55" s="19"/>
      <c r="N55" s="110"/>
      <c r="O55" s="28">
        <f t="shared" si="0"/>
        <v>29927</v>
      </c>
    </row>
    <row r="56" spans="1:15" ht="23.25" customHeight="1" thickBot="1" x14ac:dyDescent="0.2">
      <c r="A56" s="155" t="s">
        <v>42</v>
      </c>
      <c r="B56" s="156"/>
      <c r="C56" s="157"/>
      <c r="D56" s="26">
        <f>SUM(D49+D55:D55)</f>
        <v>8708</v>
      </c>
      <c r="E56" s="27">
        <f>SUM(E49+E55)</f>
        <v>14775</v>
      </c>
      <c r="F56" s="27">
        <f>SUM(F49+F55)</f>
        <v>5478</v>
      </c>
      <c r="G56" s="27">
        <f>SUM(G49+G55)</f>
        <v>15220</v>
      </c>
      <c r="H56" s="27">
        <f>SUM(H55+H49)</f>
        <v>11005</v>
      </c>
      <c r="I56" s="27">
        <f>SUM(I49+I55:I55)</f>
        <v>2725</v>
      </c>
      <c r="J56" s="55"/>
      <c r="K56" s="27"/>
      <c r="L56" s="116"/>
      <c r="M56" s="27"/>
      <c r="N56" s="116"/>
      <c r="O56" s="28">
        <f t="shared" si="0"/>
        <v>57911</v>
      </c>
    </row>
    <row r="59" spans="1:15" x14ac:dyDescent="0.1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</row>
    <row r="60" spans="1:15" x14ac:dyDescent="0.15">
      <c r="A60" s="159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</row>
  </sheetData>
  <mergeCells count="41">
    <mergeCell ref="A55:C55"/>
    <mergeCell ref="A56:C56"/>
    <mergeCell ref="A59:O60"/>
    <mergeCell ref="A41:B43"/>
    <mergeCell ref="A44:B46"/>
    <mergeCell ref="A47:C47"/>
    <mergeCell ref="A48:C48"/>
    <mergeCell ref="A49:C49"/>
    <mergeCell ref="A50:A54"/>
    <mergeCell ref="B50:B52"/>
    <mergeCell ref="B53:C53"/>
    <mergeCell ref="B54:C54"/>
    <mergeCell ref="A23:A31"/>
    <mergeCell ref="B23:B25"/>
    <mergeCell ref="B26:B28"/>
    <mergeCell ref="B29:B31"/>
    <mergeCell ref="A32:A40"/>
    <mergeCell ref="B32:B34"/>
    <mergeCell ref="B35:B37"/>
    <mergeCell ref="B38:B40"/>
    <mergeCell ref="O7:O10"/>
    <mergeCell ref="A8:A10"/>
    <mergeCell ref="B8:B10"/>
    <mergeCell ref="C8:C10"/>
    <mergeCell ref="A11:A22"/>
    <mergeCell ref="B11:B13"/>
    <mergeCell ref="B14:B16"/>
    <mergeCell ref="B17:B19"/>
    <mergeCell ref="B20:B22"/>
    <mergeCell ref="I7:I10"/>
    <mergeCell ref="J7:J10"/>
    <mergeCell ref="K7:K10"/>
    <mergeCell ref="L7:L10"/>
    <mergeCell ref="M7:M10"/>
    <mergeCell ref="N7:N10"/>
    <mergeCell ref="A7:C7"/>
    <mergeCell ref="D7:D10"/>
    <mergeCell ref="E7:E10"/>
    <mergeCell ref="F7:F10"/>
    <mergeCell ref="G7:G10"/>
    <mergeCell ref="H7:H10"/>
  </mergeCells>
  <phoneticPr fontId="2"/>
  <pageMargins left="0.39370078740157483" right="0.39370078740157483" top="0.59055118110236227" bottom="0.19685039370078741" header="0.51181102362204722" footer="0.51181102362204722"/>
  <pageSetup paperSize="9" scale="6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F3325-882A-43AC-9E49-4CB473AA6A88}">
  <sheetPr>
    <tabColor rgb="FFFFFF00"/>
    <pageSetUpPr fitToPage="1"/>
  </sheetPr>
  <dimension ref="A1:O60"/>
  <sheetViews>
    <sheetView zoomScaleNormal="100" workbookViewId="0">
      <selection activeCell="G4" sqref="G4"/>
    </sheetView>
  </sheetViews>
  <sheetFormatPr defaultRowHeight="13.5" x14ac:dyDescent="0.15"/>
  <cols>
    <col min="1" max="1" width="4" style="1" customWidth="1"/>
    <col min="2" max="2" width="7.25" style="1" customWidth="1"/>
    <col min="3" max="3" width="9" style="1"/>
    <col min="4" max="15" width="9.5" style="1" customWidth="1"/>
    <col min="16" max="16384" width="9" style="1"/>
  </cols>
  <sheetData>
    <row r="1" spans="1:15" ht="15" customHeight="1" x14ac:dyDescent="0.15"/>
    <row r="2" spans="1:15" ht="15" customHeight="1" x14ac:dyDescent="0.15"/>
    <row r="3" spans="1:15" ht="15" customHeight="1" x14ac:dyDescent="0.15"/>
    <row r="4" spans="1:15" ht="15" customHeight="1" x14ac:dyDescent="0.2">
      <c r="A4" s="29"/>
      <c r="B4" s="29"/>
      <c r="C4" s="29"/>
      <c r="D4" s="29"/>
      <c r="E4" s="29"/>
      <c r="F4" s="30"/>
      <c r="G4" s="1" t="s">
        <v>43</v>
      </c>
    </row>
    <row r="5" spans="1:15" ht="15" customHeight="1" x14ac:dyDescent="0.15">
      <c r="A5" s="6"/>
      <c r="B5" s="6"/>
      <c r="C5" s="6"/>
      <c r="D5" s="6"/>
      <c r="E5" s="6"/>
      <c r="O5" s="31"/>
    </row>
    <row r="6" spans="1:15" ht="15" customHeight="1" thickBot="1" x14ac:dyDescent="0.2">
      <c r="O6" s="32"/>
    </row>
    <row r="7" spans="1:15" ht="48" customHeight="1" x14ac:dyDescent="0.15">
      <c r="A7" s="127" t="s">
        <v>3</v>
      </c>
      <c r="B7" s="128"/>
      <c r="C7" s="129"/>
      <c r="D7" s="170" t="s">
        <v>44</v>
      </c>
      <c r="E7" s="172" t="s">
        <v>45</v>
      </c>
      <c r="F7" s="136" t="s">
        <v>46</v>
      </c>
      <c r="G7" s="136" t="s">
        <v>47</v>
      </c>
      <c r="H7" s="136" t="s">
        <v>48</v>
      </c>
      <c r="I7" s="136" t="s">
        <v>49</v>
      </c>
      <c r="J7" s="136" t="s">
        <v>50</v>
      </c>
      <c r="K7" s="136" t="s">
        <v>51</v>
      </c>
      <c r="L7" s="136"/>
      <c r="M7" s="136"/>
      <c r="N7" s="136"/>
      <c r="O7" s="176" t="s">
        <v>52</v>
      </c>
    </row>
    <row r="8" spans="1:15" x14ac:dyDescent="0.15">
      <c r="A8" s="117" t="s">
        <v>53</v>
      </c>
      <c r="B8" s="119" t="s">
        <v>54</v>
      </c>
      <c r="C8" s="121" t="s">
        <v>55</v>
      </c>
      <c r="D8" s="171"/>
      <c r="E8" s="173"/>
      <c r="F8" s="174"/>
      <c r="G8" s="174"/>
      <c r="H8" s="174"/>
      <c r="I8" s="174"/>
      <c r="J8" s="174"/>
      <c r="K8" s="174"/>
      <c r="L8" s="179"/>
      <c r="M8" s="179"/>
      <c r="N8" s="174"/>
      <c r="O8" s="177"/>
    </row>
    <row r="9" spans="1:15" x14ac:dyDescent="0.15">
      <c r="A9" s="117"/>
      <c r="B9" s="119"/>
      <c r="C9" s="121"/>
      <c r="D9" s="171"/>
      <c r="E9" s="173"/>
      <c r="F9" s="174"/>
      <c r="G9" s="174"/>
      <c r="H9" s="174"/>
      <c r="I9" s="174"/>
      <c r="J9" s="174"/>
      <c r="K9" s="174"/>
      <c r="L9" s="179"/>
      <c r="M9" s="179"/>
      <c r="N9" s="174"/>
      <c r="O9" s="177"/>
    </row>
    <row r="10" spans="1:15" ht="18.75" customHeight="1" thickBot="1" x14ac:dyDescent="0.2">
      <c r="A10" s="118"/>
      <c r="B10" s="120"/>
      <c r="C10" s="122"/>
      <c r="D10" s="171"/>
      <c r="E10" s="173"/>
      <c r="F10" s="175"/>
      <c r="G10" s="175"/>
      <c r="H10" s="175"/>
      <c r="I10" s="175"/>
      <c r="J10" s="175"/>
      <c r="K10" s="175"/>
      <c r="L10" s="180"/>
      <c r="M10" s="180"/>
      <c r="N10" s="175"/>
      <c r="O10" s="178"/>
    </row>
    <row r="11" spans="1:15" ht="21" customHeight="1" x14ac:dyDescent="0.15">
      <c r="A11" s="148" t="s">
        <v>19</v>
      </c>
      <c r="B11" s="151" t="s">
        <v>56</v>
      </c>
      <c r="C11" s="7" t="s">
        <v>57</v>
      </c>
      <c r="D11" s="33">
        <f>東津軽郡!O11</f>
        <v>476</v>
      </c>
      <c r="E11" s="34">
        <f>西津軽郡!O11</f>
        <v>454</v>
      </c>
      <c r="F11" s="34">
        <f>中津軽郡!O11</f>
        <v>29</v>
      </c>
      <c r="G11" s="34">
        <f>南津軽郡!O11</f>
        <v>469</v>
      </c>
      <c r="H11" s="35">
        <f>北津軽郡!O11</f>
        <v>844</v>
      </c>
      <c r="I11" s="34">
        <f>上北郡!O11</f>
        <v>3135</v>
      </c>
      <c r="J11" s="34">
        <f>下北郡!O11</f>
        <v>332</v>
      </c>
      <c r="K11" s="34">
        <f>三戸郡!O11</f>
        <v>1542</v>
      </c>
      <c r="L11" s="34"/>
      <c r="M11" s="34"/>
      <c r="N11" s="36"/>
      <c r="O11" s="37">
        <f>SUM(D11:N11)</f>
        <v>7281</v>
      </c>
    </row>
    <row r="12" spans="1:15" ht="21" customHeight="1" x14ac:dyDescent="0.15">
      <c r="A12" s="149"/>
      <c r="B12" s="119"/>
      <c r="C12" s="11" t="s">
        <v>58</v>
      </c>
      <c r="D12" s="38">
        <f>東津軽郡!O12</f>
        <v>49</v>
      </c>
      <c r="E12" s="13">
        <f>西津軽郡!O12</f>
        <v>48</v>
      </c>
      <c r="F12" s="13">
        <f>中津軽郡!O12</f>
        <v>1</v>
      </c>
      <c r="G12" s="13">
        <f>南津軽郡!O12</f>
        <v>183</v>
      </c>
      <c r="H12" s="39">
        <f>北津軽郡!O12</f>
        <v>189</v>
      </c>
      <c r="I12" s="13">
        <f>上北郡!O12</f>
        <v>655</v>
      </c>
      <c r="J12" s="13">
        <f>下北郡!O12</f>
        <v>90</v>
      </c>
      <c r="K12" s="13">
        <f>三戸郡!O12</f>
        <v>516</v>
      </c>
      <c r="L12" s="13"/>
      <c r="M12" s="13"/>
      <c r="N12" s="40"/>
      <c r="O12" s="14">
        <f>SUM(D12:N12)</f>
        <v>1731</v>
      </c>
    </row>
    <row r="13" spans="1:15" ht="21" customHeight="1" x14ac:dyDescent="0.15">
      <c r="A13" s="149"/>
      <c r="B13" s="119"/>
      <c r="C13" s="11" t="s">
        <v>59</v>
      </c>
      <c r="D13" s="38">
        <f>東津軽郡!O13</f>
        <v>525</v>
      </c>
      <c r="E13" s="13">
        <f>西津軽郡!O13</f>
        <v>502</v>
      </c>
      <c r="F13" s="13">
        <f>中津軽郡!O13</f>
        <v>30</v>
      </c>
      <c r="G13" s="13">
        <f>南津軽郡!O13</f>
        <v>652</v>
      </c>
      <c r="H13" s="39">
        <f>北津軽郡!O13</f>
        <v>1033</v>
      </c>
      <c r="I13" s="13">
        <f>上北郡!O13</f>
        <v>3790</v>
      </c>
      <c r="J13" s="13">
        <f>下北郡!O13</f>
        <v>422</v>
      </c>
      <c r="K13" s="13">
        <f>三戸郡!O13</f>
        <v>2058</v>
      </c>
      <c r="L13" s="13"/>
      <c r="M13" s="13"/>
      <c r="N13" s="40"/>
      <c r="O13" s="14">
        <f>SUM(D13:K13)</f>
        <v>9012</v>
      </c>
    </row>
    <row r="14" spans="1:15" ht="21" customHeight="1" x14ac:dyDescent="0.15">
      <c r="A14" s="149"/>
      <c r="B14" s="119" t="s">
        <v>60</v>
      </c>
      <c r="C14" s="11" t="s">
        <v>57</v>
      </c>
      <c r="D14" s="38">
        <f>東津軽郡!O14</f>
        <v>914</v>
      </c>
      <c r="E14" s="13">
        <f>西津軽郡!O14</f>
        <v>534</v>
      </c>
      <c r="F14" s="13">
        <f>中津軽郡!O14</f>
        <v>59</v>
      </c>
      <c r="G14" s="13">
        <f>南津軽郡!O14</f>
        <v>1156</v>
      </c>
      <c r="H14" s="39">
        <f>北津軽郡!O14</f>
        <v>1458</v>
      </c>
      <c r="I14" s="13">
        <f>上北郡!O14</f>
        <v>4593</v>
      </c>
      <c r="J14" s="13">
        <f>下北郡!O14</f>
        <v>491</v>
      </c>
      <c r="K14" s="13">
        <f>三戸郡!O14</f>
        <v>2521</v>
      </c>
      <c r="L14" s="13"/>
      <c r="M14" s="13"/>
      <c r="N14" s="40"/>
      <c r="O14" s="14">
        <f>SUM(D14:N14)</f>
        <v>11726</v>
      </c>
    </row>
    <row r="15" spans="1:15" ht="21" customHeight="1" x14ac:dyDescent="0.15">
      <c r="A15" s="149"/>
      <c r="B15" s="119"/>
      <c r="C15" s="11" t="s">
        <v>58</v>
      </c>
      <c r="D15" s="38">
        <f>東津軽郡!O15</f>
        <v>4</v>
      </c>
      <c r="E15" s="13">
        <f>西津軽郡!O15</f>
        <v>5</v>
      </c>
      <c r="F15" s="13">
        <f>中津軽郡!O15</f>
        <v>4</v>
      </c>
      <c r="G15" s="13">
        <f>南津軽郡!O15</f>
        <v>25</v>
      </c>
      <c r="H15" s="39">
        <f>北津軽郡!O15</f>
        <v>27</v>
      </c>
      <c r="I15" s="13">
        <f>上北郡!O15</f>
        <v>53</v>
      </c>
      <c r="J15" s="13">
        <f>下北郡!O15</f>
        <v>5</v>
      </c>
      <c r="K15" s="13">
        <f>三戸郡!O15</f>
        <v>46</v>
      </c>
      <c r="L15" s="13"/>
      <c r="M15" s="13"/>
      <c r="N15" s="40"/>
      <c r="O15" s="14">
        <f>SUM(D15:N15)</f>
        <v>169</v>
      </c>
    </row>
    <row r="16" spans="1:15" ht="21" customHeight="1" x14ac:dyDescent="0.15">
      <c r="A16" s="149"/>
      <c r="B16" s="119"/>
      <c r="C16" s="11" t="s">
        <v>59</v>
      </c>
      <c r="D16" s="38">
        <f>東津軽郡!O16</f>
        <v>918</v>
      </c>
      <c r="E16" s="13">
        <f>西津軽郡!O16</f>
        <v>539</v>
      </c>
      <c r="F16" s="13">
        <f>中津軽郡!O16</f>
        <v>63</v>
      </c>
      <c r="G16" s="13">
        <f>南津軽郡!O16</f>
        <v>1181</v>
      </c>
      <c r="H16" s="39">
        <f>北津軽郡!O16</f>
        <v>1485</v>
      </c>
      <c r="I16" s="13">
        <f>上北郡!O16</f>
        <v>4646</v>
      </c>
      <c r="J16" s="13">
        <f>下北郡!O16</f>
        <v>496</v>
      </c>
      <c r="K16" s="13">
        <f>三戸郡!O16</f>
        <v>2567</v>
      </c>
      <c r="L16" s="13"/>
      <c r="M16" s="13"/>
      <c r="N16" s="40"/>
      <c r="O16" s="14">
        <f>SUM(O14:O15)</f>
        <v>11895</v>
      </c>
    </row>
    <row r="17" spans="1:15" ht="21" customHeight="1" x14ac:dyDescent="0.15">
      <c r="A17" s="149"/>
      <c r="B17" s="119" t="s">
        <v>61</v>
      </c>
      <c r="C17" s="11" t="s">
        <v>57</v>
      </c>
      <c r="D17" s="38">
        <f>東津軽郡!O17</f>
        <v>4</v>
      </c>
      <c r="E17" s="13">
        <f>西津軽郡!O17</f>
        <v>1</v>
      </c>
      <c r="F17" s="13">
        <f>中津軽郡!O17</f>
        <v>0</v>
      </c>
      <c r="G17" s="13">
        <f>南津軽郡!O17</f>
        <v>1</v>
      </c>
      <c r="H17" s="39">
        <f>北津軽郡!O17</f>
        <v>3</v>
      </c>
      <c r="I17" s="13">
        <f>上北郡!O17</f>
        <v>22</v>
      </c>
      <c r="J17" s="13">
        <f>下北郡!O17</f>
        <v>1</v>
      </c>
      <c r="K17" s="13">
        <f>三戸郡!O17</f>
        <v>10</v>
      </c>
      <c r="L17" s="13"/>
      <c r="M17" s="13"/>
      <c r="N17" s="40"/>
      <c r="O17" s="14">
        <f>SUM(D17:N17)</f>
        <v>42</v>
      </c>
    </row>
    <row r="18" spans="1:15" ht="21" customHeight="1" x14ac:dyDescent="0.15">
      <c r="A18" s="149"/>
      <c r="B18" s="119"/>
      <c r="C18" s="11" t="s">
        <v>58</v>
      </c>
      <c r="D18" s="38">
        <f>東津軽郡!O18</f>
        <v>5</v>
      </c>
      <c r="E18" s="13">
        <f>西津軽郡!O18</f>
        <v>1</v>
      </c>
      <c r="F18" s="13">
        <f>中津軽郡!O18</f>
        <v>0</v>
      </c>
      <c r="G18" s="13">
        <f>南津軽郡!O18</f>
        <v>18</v>
      </c>
      <c r="H18" s="39">
        <f>北津軽郡!O18</f>
        <v>5</v>
      </c>
      <c r="I18" s="13">
        <f>上北郡!O18</f>
        <v>50</v>
      </c>
      <c r="J18" s="13">
        <f>下北郡!O18</f>
        <v>8</v>
      </c>
      <c r="K18" s="13">
        <f>三戸郡!O18</f>
        <v>38</v>
      </c>
      <c r="L18" s="13"/>
      <c r="M18" s="13"/>
      <c r="N18" s="40"/>
      <c r="O18" s="14">
        <f>SUM(D18:N18)</f>
        <v>125</v>
      </c>
    </row>
    <row r="19" spans="1:15" ht="21" customHeight="1" x14ac:dyDescent="0.15">
      <c r="A19" s="149"/>
      <c r="B19" s="119"/>
      <c r="C19" s="11" t="s">
        <v>59</v>
      </c>
      <c r="D19" s="38">
        <f>東津軽郡!O19</f>
        <v>9</v>
      </c>
      <c r="E19" s="13">
        <f>西津軽郡!O19</f>
        <v>2</v>
      </c>
      <c r="F19" s="13">
        <f>中津軽郡!O19</f>
        <v>0</v>
      </c>
      <c r="G19" s="13">
        <f>南津軽郡!O19</f>
        <v>19</v>
      </c>
      <c r="H19" s="39">
        <f>北津軽郡!O19</f>
        <v>8</v>
      </c>
      <c r="I19" s="13">
        <f>上北郡!O19</f>
        <v>72</v>
      </c>
      <c r="J19" s="13">
        <f>下北郡!O19</f>
        <v>9</v>
      </c>
      <c r="K19" s="13">
        <f>三戸郡!O19</f>
        <v>48</v>
      </c>
      <c r="L19" s="13"/>
      <c r="M19" s="13"/>
      <c r="N19" s="40"/>
      <c r="O19" s="14">
        <f>SUM(O17:O18)</f>
        <v>167</v>
      </c>
    </row>
    <row r="20" spans="1:15" ht="21" customHeight="1" x14ac:dyDescent="0.15">
      <c r="A20" s="149"/>
      <c r="B20" s="119" t="s">
        <v>26</v>
      </c>
      <c r="C20" s="11" t="s">
        <v>57</v>
      </c>
      <c r="D20" s="38">
        <f>東津軽郡!O20</f>
        <v>1394</v>
      </c>
      <c r="E20" s="13">
        <f>西津軽郡!O20</f>
        <v>989</v>
      </c>
      <c r="F20" s="13">
        <f>中津軽郡!O20</f>
        <v>88</v>
      </c>
      <c r="G20" s="13">
        <f>南津軽郡!O20</f>
        <v>1626</v>
      </c>
      <c r="H20" s="39">
        <f>北津軽郡!O20</f>
        <v>2305</v>
      </c>
      <c r="I20" s="13">
        <f>上北郡!O20</f>
        <v>7750</v>
      </c>
      <c r="J20" s="13">
        <f>下北郡!O20</f>
        <v>824</v>
      </c>
      <c r="K20" s="13">
        <f>三戸郡!O20</f>
        <v>4073</v>
      </c>
      <c r="L20" s="12"/>
      <c r="M20" s="12"/>
      <c r="N20" s="12"/>
      <c r="O20" s="14">
        <f>O11+O14+O17</f>
        <v>19049</v>
      </c>
    </row>
    <row r="21" spans="1:15" ht="21" customHeight="1" x14ac:dyDescent="0.15">
      <c r="A21" s="149"/>
      <c r="B21" s="119"/>
      <c r="C21" s="11" t="s">
        <v>58</v>
      </c>
      <c r="D21" s="38">
        <f>東津軽郡!O21</f>
        <v>58</v>
      </c>
      <c r="E21" s="13">
        <f>西津軽郡!O21</f>
        <v>54</v>
      </c>
      <c r="F21" s="13">
        <f>中津軽郡!O21</f>
        <v>5</v>
      </c>
      <c r="G21" s="13">
        <f>南津軽郡!O21</f>
        <v>226</v>
      </c>
      <c r="H21" s="39">
        <f>北津軽郡!O21</f>
        <v>221</v>
      </c>
      <c r="I21" s="13">
        <f>上北郡!O21</f>
        <v>758</v>
      </c>
      <c r="J21" s="13">
        <f>下北郡!O21</f>
        <v>103</v>
      </c>
      <c r="K21" s="13">
        <f>三戸郡!O21</f>
        <v>600</v>
      </c>
      <c r="L21" s="12"/>
      <c r="M21" s="12"/>
      <c r="N21" s="12"/>
      <c r="O21" s="14">
        <f>O12+O15+O18</f>
        <v>2025</v>
      </c>
    </row>
    <row r="22" spans="1:15" ht="21" customHeight="1" thickBot="1" x14ac:dyDescent="0.2">
      <c r="A22" s="150"/>
      <c r="B22" s="120"/>
      <c r="C22" s="15" t="s">
        <v>59</v>
      </c>
      <c r="D22" s="41">
        <f>東津軽郡!O22</f>
        <v>1452</v>
      </c>
      <c r="E22" s="42">
        <f>西津軽郡!O22</f>
        <v>1043</v>
      </c>
      <c r="F22" s="42">
        <f>中津軽郡!O22</f>
        <v>93</v>
      </c>
      <c r="G22" s="42">
        <f>南津軽郡!O22</f>
        <v>1852</v>
      </c>
      <c r="H22" s="43">
        <f>北津軽郡!O22</f>
        <v>2526</v>
      </c>
      <c r="I22" s="42">
        <f>上北郡!O22</f>
        <v>8508</v>
      </c>
      <c r="J22" s="42">
        <f>下北郡!O22</f>
        <v>927</v>
      </c>
      <c r="K22" s="42">
        <f>三戸郡!O22</f>
        <v>4673</v>
      </c>
      <c r="L22" s="42"/>
      <c r="M22" s="42"/>
      <c r="N22" s="44"/>
      <c r="O22" s="45">
        <f>SUM(O20:O21)</f>
        <v>21074</v>
      </c>
    </row>
    <row r="23" spans="1:15" ht="21" customHeight="1" x14ac:dyDescent="0.15">
      <c r="A23" s="148" t="s">
        <v>62</v>
      </c>
      <c r="B23" s="151" t="s">
        <v>56</v>
      </c>
      <c r="C23" s="7" t="s">
        <v>57</v>
      </c>
      <c r="D23" s="33">
        <f>東津軽郡!O23</f>
        <v>19</v>
      </c>
      <c r="E23" s="34">
        <f>西津軽郡!O23</f>
        <v>8</v>
      </c>
      <c r="F23" s="34">
        <f>中津軽郡!O23</f>
        <v>2</v>
      </c>
      <c r="G23" s="34">
        <f>南津軽郡!O23</f>
        <v>8</v>
      </c>
      <c r="H23" s="35">
        <f>北津軽郡!O23</f>
        <v>15</v>
      </c>
      <c r="I23" s="34">
        <f>上北郡!O23</f>
        <v>76</v>
      </c>
      <c r="J23" s="34">
        <f>下北郡!O23</f>
        <v>14</v>
      </c>
      <c r="K23" s="34">
        <f>三戸郡!O23</f>
        <v>14</v>
      </c>
      <c r="L23" s="34"/>
      <c r="M23" s="34"/>
      <c r="N23" s="36"/>
      <c r="O23" s="37">
        <f>SUM(D23:N23)</f>
        <v>156</v>
      </c>
    </row>
    <row r="24" spans="1:15" ht="21" customHeight="1" x14ac:dyDescent="0.15">
      <c r="A24" s="149"/>
      <c r="B24" s="119"/>
      <c r="C24" s="11" t="s">
        <v>58</v>
      </c>
      <c r="D24" s="38">
        <f>東津軽郡!O24</f>
        <v>14</v>
      </c>
      <c r="E24" s="13">
        <f>西津軽郡!O24</f>
        <v>27</v>
      </c>
      <c r="F24" s="13">
        <f>中津軽郡!O24</f>
        <v>0</v>
      </c>
      <c r="G24" s="13">
        <f>南津軽郡!O24</f>
        <v>5</v>
      </c>
      <c r="H24" s="39">
        <f>北津軽郡!O24</f>
        <v>41</v>
      </c>
      <c r="I24" s="13">
        <f>上北郡!O24</f>
        <v>166</v>
      </c>
      <c r="J24" s="13">
        <f>下北郡!O24</f>
        <v>15</v>
      </c>
      <c r="K24" s="13">
        <f>三戸郡!O24</f>
        <v>66</v>
      </c>
      <c r="L24" s="13"/>
      <c r="M24" s="13"/>
      <c r="N24" s="40"/>
      <c r="O24" s="14">
        <f>SUM(D24:N24)</f>
        <v>334</v>
      </c>
    </row>
    <row r="25" spans="1:15" ht="21" customHeight="1" x14ac:dyDescent="0.15">
      <c r="A25" s="149"/>
      <c r="B25" s="119"/>
      <c r="C25" s="11" t="s">
        <v>59</v>
      </c>
      <c r="D25" s="38">
        <f>東津軽郡!O25</f>
        <v>33</v>
      </c>
      <c r="E25" s="13">
        <f>西津軽郡!O25</f>
        <v>35</v>
      </c>
      <c r="F25" s="13">
        <f>中津軽郡!O25</f>
        <v>2</v>
      </c>
      <c r="G25" s="13">
        <f>南津軽郡!O25</f>
        <v>13</v>
      </c>
      <c r="H25" s="39">
        <f>北津軽郡!O25</f>
        <v>56</v>
      </c>
      <c r="I25" s="13">
        <f>上北郡!O25</f>
        <v>242</v>
      </c>
      <c r="J25" s="13">
        <f>下北郡!O25</f>
        <v>29</v>
      </c>
      <c r="K25" s="13">
        <f>三戸郡!O25</f>
        <v>80</v>
      </c>
      <c r="L25" s="13"/>
      <c r="M25" s="13"/>
      <c r="N25" s="40"/>
      <c r="O25" s="14">
        <f>SUM(O23:O24)</f>
        <v>490</v>
      </c>
    </row>
    <row r="26" spans="1:15" ht="21" customHeight="1" x14ac:dyDescent="0.15">
      <c r="A26" s="149"/>
      <c r="B26" s="119" t="s">
        <v>60</v>
      </c>
      <c r="C26" s="11" t="s">
        <v>57</v>
      </c>
      <c r="D26" s="38">
        <f>東津軽郡!O26</f>
        <v>56</v>
      </c>
      <c r="E26" s="13">
        <f>西津軽郡!O26</f>
        <v>55</v>
      </c>
      <c r="F26" s="13">
        <f>中津軽郡!O26</f>
        <v>6</v>
      </c>
      <c r="G26" s="13">
        <f>南津軽郡!O26</f>
        <v>26</v>
      </c>
      <c r="H26" s="39">
        <f>北津軽郡!O26</f>
        <v>25</v>
      </c>
      <c r="I26" s="13">
        <f>上北郡!O26</f>
        <v>180</v>
      </c>
      <c r="J26" s="13">
        <f>下北郡!O26</f>
        <v>15</v>
      </c>
      <c r="K26" s="13">
        <f>三戸郡!O26</f>
        <v>84</v>
      </c>
      <c r="L26" s="13"/>
      <c r="M26" s="13"/>
      <c r="N26" s="40"/>
      <c r="O26" s="14">
        <f>SUM(D26:N26)</f>
        <v>447</v>
      </c>
    </row>
    <row r="27" spans="1:15" ht="21" customHeight="1" x14ac:dyDescent="0.15">
      <c r="A27" s="149"/>
      <c r="B27" s="119"/>
      <c r="C27" s="11" t="s">
        <v>58</v>
      </c>
      <c r="D27" s="38">
        <f>東津軽郡!O27</f>
        <v>7</v>
      </c>
      <c r="E27" s="13">
        <f>西津軽郡!O27</f>
        <v>9</v>
      </c>
      <c r="F27" s="13">
        <f>中津軽郡!O27</f>
        <v>0</v>
      </c>
      <c r="G27" s="13">
        <f>南津軽郡!O27</f>
        <v>0</v>
      </c>
      <c r="H27" s="39">
        <f>北津軽郡!O27</f>
        <v>24</v>
      </c>
      <c r="I27" s="13">
        <f>上北郡!O27</f>
        <v>38</v>
      </c>
      <c r="J27" s="13">
        <f>下北郡!O27</f>
        <v>12</v>
      </c>
      <c r="K27" s="13">
        <f>三戸郡!O27</f>
        <v>22</v>
      </c>
      <c r="L27" s="13"/>
      <c r="M27" s="13"/>
      <c r="N27" s="40"/>
      <c r="O27" s="14">
        <f>SUM(D27:N27)</f>
        <v>112</v>
      </c>
    </row>
    <row r="28" spans="1:15" ht="21" customHeight="1" x14ac:dyDescent="0.15">
      <c r="A28" s="149"/>
      <c r="B28" s="119"/>
      <c r="C28" s="11" t="s">
        <v>59</v>
      </c>
      <c r="D28" s="38">
        <f>東津軽郡!O28</f>
        <v>63</v>
      </c>
      <c r="E28" s="13">
        <f>西津軽郡!O28</f>
        <v>64</v>
      </c>
      <c r="F28" s="13">
        <f>中津軽郡!O28</f>
        <v>6</v>
      </c>
      <c r="G28" s="13">
        <f>南津軽郡!O28</f>
        <v>26</v>
      </c>
      <c r="H28" s="39">
        <f>北津軽郡!O28</f>
        <v>49</v>
      </c>
      <c r="I28" s="13">
        <f>上北郡!O28</f>
        <v>218</v>
      </c>
      <c r="J28" s="13">
        <f>下北郡!O28</f>
        <v>27</v>
      </c>
      <c r="K28" s="13">
        <f>三戸郡!O28</f>
        <v>106</v>
      </c>
      <c r="L28" s="13"/>
      <c r="M28" s="13"/>
      <c r="N28" s="40"/>
      <c r="O28" s="14">
        <f>SUM(O26:O27)</f>
        <v>559</v>
      </c>
    </row>
    <row r="29" spans="1:15" ht="21" customHeight="1" x14ac:dyDescent="0.15">
      <c r="A29" s="149"/>
      <c r="B29" s="119" t="s">
        <v>26</v>
      </c>
      <c r="C29" s="11" t="s">
        <v>57</v>
      </c>
      <c r="D29" s="38">
        <f>東津軽郡!O29</f>
        <v>75</v>
      </c>
      <c r="E29" s="13">
        <f>西津軽郡!O29</f>
        <v>63</v>
      </c>
      <c r="F29" s="13">
        <f>中津軽郡!O29</f>
        <v>8</v>
      </c>
      <c r="G29" s="13">
        <f>南津軽郡!O29</f>
        <v>34</v>
      </c>
      <c r="H29" s="39">
        <f>北津軽郡!O29</f>
        <v>40</v>
      </c>
      <c r="I29" s="13">
        <f>上北郡!O29</f>
        <v>256</v>
      </c>
      <c r="J29" s="13">
        <f>下北郡!O29</f>
        <v>29</v>
      </c>
      <c r="K29" s="13">
        <f>三戸郡!O29</f>
        <v>98</v>
      </c>
      <c r="L29" s="12"/>
      <c r="M29" s="12"/>
      <c r="N29" s="12"/>
      <c r="O29" s="14">
        <f>O23+O26</f>
        <v>603</v>
      </c>
    </row>
    <row r="30" spans="1:15" ht="21" customHeight="1" x14ac:dyDescent="0.15">
      <c r="A30" s="149"/>
      <c r="B30" s="119"/>
      <c r="C30" s="11" t="s">
        <v>58</v>
      </c>
      <c r="D30" s="38">
        <f>東津軽郡!O30</f>
        <v>21</v>
      </c>
      <c r="E30" s="13">
        <f>西津軽郡!O30</f>
        <v>36</v>
      </c>
      <c r="F30" s="13">
        <f>中津軽郡!O30</f>
        <v>0</v>
      </c>
      <c r="G30" s="13">
        <f>南津軽郡!O30</f>
        <v>5</v>
      </c>
      <c r="H30" s="39">
        <f>北津軽郡!O30</f>
        <v>65</v>
      </c>
      <c r="I30" s="13">
        <f>上北郡!O30</f>
        <v>204</v>
      </c>
      <c r="J30" s="13">
        <f>下北郡!O30</f>
        <v>27</v>
      </c>
      <c r="K30" s="13">
        <f>三戸郡!O30</f>
        <v>88</v>
      </c>
      <c r="L30" s="12"/>
      <c r="M30" s="12"/>
      <c r="N30" s="12"/>
      <c r="O30" s="14">
        <f>O24+O27</f>
        <v>446</v>
      </c>
    </row>
    <row r="31" spans="1:15" ht="21" customHeight="1" thickBot="1" x14ac:dyDescent="0.2">
      <c r="A31" s="150"/>
      <c r="B31" s="120"/>
      <c r="C31" s="15" t="s">
        <v>59</v>
      </c>
      <c r="D31" s="41">
        <f>東津軽郡!O31</f>
        <v>96</v>
      </c>
      <c r="E31" s="42">
        <f>西津軽郡!O31</f>
        <v>99</v>
      </c>
      <c r="F31" s="42">
        <f>中津軽郡!O31</f>
        <v>8</v>
      </c>
      <c r="G31" s="42">
        <f>南津軽郡!O31</f>
        <v>39</v>
      </c>
      <c r="H31" s="43">
        <f>北津軽郡!O31</f>
        <v>105</v>
      </c>
      <c r="I31" s="42">
        <f>上北郡!O31</f>
        <v>460</v>
      </c>
      <c r="J31" s="42">
        <f>下北郡!O31</f>
        <v>56</v>
      </c>
      <c r="K31" s="42">
        <f>三戸郡!O31</f>
        <v>186</v>
      </c>
      <c r="L31" s="42"/>
      <c r="M31" s="42"/>
      <c r="N31" s="44"/>
      <c r="O31" s="45">
        <f>SUM(O29:O30)</f>
        <v>1049</v>
      </c>
    </row>
    <row r="32" spans="1:15" ht="21" customHeight="1" x14ac:dyDescent="0.15">
      <c r="A32" s="148" t="s">
        <v>28</v>
      </c>
      <c r="B32" s="151" t="s">
        <v>56</v>
      </c>
      <c r="C32" s="7" t="s">
        <v>57</v>
      </c>
      <c r="D32" s="33">
        <f>東津軽郡!O32</f>
        <v>2713</v>
      </c>
      <c r="E32" s="34">
        <f>西津軽郡!O32</f>
        <v>1978</v>
      </c>
      <c r="F32" s="34">
        <f>中津軽郡!O32</f>
        <v>188</v>
      </c>
      <c r="G32" s="34">
        <f>南津軽郡!O32</f>
        <v>4022</v>
      </c>
      <c r="H32" s="35">
        <f>北津軽郡!O32</f>
        <v>4682</v>
      </c>
      <c r="I32" s="34">
        <f>上北郡!O32</f>
        <v>16313</v>
      </c>
      <c r="J32" s="34">
        <f>下北郡!O32</f>
        <v>2260</v>
      </c>
      <c r="K32" s="34">
        <f>三戸郡!O32</f>
        <v>9241</v>
      </c>
      <c r="L32" s="34"/>
      <c r="M32" s="34"/>
      <c r="N32" s="36"/>
      <c r="O32" s="37">
        <f>SUM(D32:N32)</f>
        <v>41397</v>
      </c>
    </row>
    <row r="33" spans="1:15" ht="21" customHeight="1" x14ac:dyDescent="0.15">
      <c r="A33" s="149"/>
      <c r="B33" s="119"/>
      <c r="C33" s="11" t="s">
        <v>58</v>
      </c>
      <c r="D33" s="38">
        <f>東津軽郡!O33</f>
        <v>9</v>
      </c>
      <c r="E33" s="13">
        <f>西津軽郡!O33</f>
        <v>4</v>
      </c>
      <c r="F33" s="13">
        <f>中津軽郡!O33</f>
        <v>0</v>
      </c>
      <c r="G33" s="13">
        <f>南津軽郡!O33</f>
        <v>10</v>
      </c>
      <c r="H33" s="39">
        <f>北津軽郡!O33</f>
        <v>15</v>
      </c>
      <c r="I33" s="13">
        <f>上北郡!O33</f>
        <v>65</v>
      </c>
      <c r="J33" s="13">
        <f>下北郡!O33</f>
        <v>29</v>
      </c>
      <c r="K33" s="13">
        <f>三戸郡!O33</f>
        <v>20</v>
      </c>
      <c r="L33" s="13"/>
      <c r="M33" s="13"/>
      <c r="N33" s="40"/>
      <c r="O33" s="14">
        <f>SUM(D33:N33)</f>
        <v>152</v>
      </c>
    </row>
    <row r="34" spans="1:15" ht="21" customHeight="1" x14ac:dyDescent="0.15">
      <c r="A34" s="149"/>
      <c r="B34" s="119"/>
      <c r="C34" s="11" t="s">
        <v>59</v>
      </c>
      <c r="D34" s="38">
        <f>東津軽郡!O34</f>
        <v>2722</v>
      </c>
      <c r="E34" s="13">
        <f>西津軽郡!O34</f>
        <v>1982</v>
      </c>
      <c r="F34" s="13">
        <f>中津軽郡!O34</f>
        <v>188</v>
      </c>
      <c r="G34" s="13">
        <f>南津軽郡!O34</f>
        <v>4032</v>
      </c>
      <c r="H34" s="39">
        <f>北津軽郡!O34</f>
        <v>4697</v>
      </c>
      <c r="I34" s="13">
        <f>上北郡!O34</f>
        <v>16378</v>
      </c>
      <c r="J34" s="13">
        <f>下北郡!O34</f>
        <v>2289</v>
      </c>
      <c r="K34" s="13">
        <f>三戸郡!O34</f>
        <v>9261</v>
      </c>
      <c r="L34" s="13"/>
      <c r="M34" s="13"/>
      <c r="N34" s="40"/>
      <c r="O34" s="14">
        <f>SUM(O32:O33)</f>
        <v>41549</v>
      </c>
    </row>
    <row r="35" spans="1:15" ht="21" customHeight="1" x14ac:dyDescent="0.15">
      <c r="A35" s="149"/>
      <c r="B35" s="119" t="s">
        <v>60</v>
      </c>
      <c r="C35" s="11" t="s">
        <v>57</v>
      </c>
      <c r="D35" s="38">
        <f>東津軽郡!O35</f>
        <v>3237</v>
      </c>
      <c r="E35" s="13">
        <f>西津軽郡!O35</f>
        <v>2733</v>
      </c>
      <c r="F35" s="13">
        <f>中津軽郡!O35</f>
        <v>197</v>
      </c>
      <c r="G35" s="13">
        <f>南津軽郡!O35</f>
        <v>4850</v>
      </c>
      <c r="H35" s="39">
        <f>北津軽郡!O35</f>
        <v>5218</v>
      </c>
      <c r="I35" s="13">
        <f>上北郡!O35</f>
        <v>18915</v>
      </c>
      <c r="J35" s="13">
        <f>下北郡!O35</f>
        <v>2955</v>
      </c>
      <c r="K35" s="13">
        <f>三戸郡!O35</f>
        <v>11790</v>
      </c>
      <c r="L35" s="13"/>
      <c r="M35" s="13"/>
      <c r="N35" s="40"/>
      <c r="O35" s="14">
        <f>SUM(D35:N35)</f>
        <v>49895</v>
      </c>
    </row>
    <row r="36" spans="1:15" ht="21" customHeight="1" x14ac:dyDescent="0.15">
      <c r="A36" s="149"/>
      <c r="B36" s="119"/>
      <c r="C36" s="11" t="s">
        <v>58</v>
      </c>
      <c r="D36" s="38">
        <f>東津軽郡!O36</f>
        <v>8</v>
      </c>
      <c r="E36" s="13">
        <f>西津軽郡!O36</f>
        <v>10</v>
      </c>
      <c r="F36" s="13">
        <f>中津軽郡!O36</f>
        <v>0</v>
      </c>
      <c r="G36" s="13">
        <f>南津軽郡!O36</f>
        <v>14</v>
      </c>
      <c r="H36" s="39">
        <f>北津軽郡!O36</f>
        <v>16</v>
      </c>
      <c r="I36" s="13">
        <f>上北郡!O36</f>
        <v>109</v>
      </c>
      <c r="J36" s="13">
        <f>下北郡!O36</f>
        <v>6</v>
      </c>
      <c r="K36" s="13">
        <f>三戸郡!O36</f>
        <v>46</v>
      </c>
      <c r="L36" s="13"/>
      <c r="M36" s="13"/>
      <c r="N36" s="40"/>
      <c r="O36" s="14">
        <f>SUM(D36:N36)</f>
        <v>209</v>
      </c>
    </row>
    <row r="37" spans="1:15" ht="21" customHeight="1" x14ac:dyDescent="0.15">
      <c r="A37" s="149"/>
      <c r="B37" s="119"/>
      <c r="C37" s="11" t="s">
        <v>59</v>
      </c>
      <c r="D37" s="38">
        <f>東津軽郡!O37</f>
        <v>3245</v>
      </c>
      <c r="E37" s="13">
        <f>西津軽郡!O37</f>
        <v>2743</v>
      </c>
      <c r="F37" s="13">
        <f>中津軽郡!O37</f>
        <v>197</v>
      </c>
      <c r="G37" s="13">
        <f>南津軽郡!O37</f>
        <v>4864</v>
      </c>
      <c r="H37" s="39">
        <f>北津軽郡!O37</f>
        <v>5234</v>
      </c>
      <c r="I37" s="13">
        <f>上北郡!O37</f>
        <v>19024</v>
      </c>
      <c r="J37" s="13">
        <f>下北郡!O37</f>
        <v>2961</v>
      </c>
      <c r="K37" s="13">
        <f>三戸郡!O37</f>
        <v>11836</v>
      </c>
      <c r="L37" s="13"/>
      <c r="M37" s="13"/>
      <c r="N37" s="40"/>
      <c r="O37" s="14">
        <f>SUM(O35:O36)</f>
        <v>50104</v>
      </c>
    </row>
    <row r="38" spans="1:15" ht="21" customHeight="1" x14ac:dyDescent="0.15">
      <c r="A38" s="149"/>
      <c r="B38" s="119" t="s">
        <v>26</v>
      </c>
      <c r="C38" s="11" t="s">
        <v>57</v>
      </c>
      <c r="D38" s="38">
        <f>東津軽郡!O38</f>
        <v>5950</v>
      </c>
      <c r="E38" s="13">
        <f>西津軽郡!O38</f>
        <v>4711</v>
      </c>
      <c r="F38" s="13">
        <f>中津軽郡!O38</f>
        <v>385</v>
      </c>
      <c r="G38" s="13">
        <f>南津軽郡!O38</f>
        <v>8872</v>
      </c>
      <c r="H38" s="39">
        <f>北津軽郡!O38</f>
        <v>9900</v>
      </c>
      <c r="I38" s="13">
        <f>上北郡!O38</f>
        <v>35228</v>
      </c>
      <c r="J38" s="13">
        <f>下北郡!O38</f>
        <v>5215</v>
      </c>
      <c r="K38" s="13">
        <f>三戸郡!O38</f>
        <v>21031</v>
      </c>
      <c r="L38" s="12"/>
      <c r="M38" s="12"/>
      <c r="N38" s="12"/>
      <c r="O38" s="14">
        <f>O32+O35</f>
        <v>91292</v>
      </c>
    </row>
    <row r="39" spans="1:15" ht="21" customHeight="1" x14ac:dyDescent="0.15">
      <c r="A39" s="149"/>
      <c r="B39" s="119"/>
      <c r="C39" s="11" t="s">
        <v>58</v>
      </c>
      <c r="D39" s="41">
        <f>東津軽郡!O39</f>
        <v>17</v>
      </c>
      <c r="E39" s="13">
        <f>西津軽郡!O39</f>
        <v>14</v>
      </c>
      <c r="F39" s="13">
        <f>中津軽郡!O39</f>
        <v>0</v>
      </c>
      <c r="G39" s="13">
        <f>南津軽郡!O39</f>
        <v>24</v>
      </c>
      <c r="H39" s="39">
        <f>北津軽郡!O39</f>
        <v>31</v>
      </c>
      <c r="I39" s="13">
        <f>上北郡!O39</f>
        <v>174</v>
      </c>
      <c r="J39" s="13">
        <f>下北郡!O39</f>
        <v>35</v>
      </c>
      <c r="K39" s="13">
        <f>三戸郡!O39</f>
        <v>66</v>
      </c>
      <c r="L39" s="12"/>
      <c r="M39" s="12"/>
      <c r="N39" s="12"/>
      <c r="O39" s="14">
        <f>O33+O36</f>
        <v>361</v>
      </c>
    </row>
    <row r="40" spans="1:15" ht="21" customHeight="1" thickBot="1" x14ac:dyDescent="0.2">
      <c r="A40" s="150"/>
      <c r="B40" s="120"/>
      <c r="C40" s="15" t="s">
        <v>59</v>
      </c>
      <c r="D40" s="41">
        <f>東津軽郡!O40</f>
        <v>5967</v>
      </c>
      <c r="E40" s="42">
        <f>西津軽郡!O40</f>
        <v>4725</v>
      </c>
      <c r="F40" s="42">
        <f>中津軽郡!O40</f>
        <v>385</v>
      </c>
      <c r="G40" s="42">
        <f>南津軽郡!O40</f>
        <v>8896</v>
      </c>
      <c r="H40" s="43">
        <f>北津軽郡!O40</f>
        <v>9931</v>
      </c>
      <c r="I40" s="42">
        <f>上北郡!O40</f>
        <v>35402</v>
      </c>
      <c r="J40" s="42">
        <f>下北郡!O40</f>
        <v>5250</v>
      </c>
      <c r="K40" s="42">
        <f>三戸郡!O40</f>
        <v>21097</v>
      </c>
      <c r="L40" s="42"/>
      <c r="M40" s="42"/>
      <c r="N40" s="44"/>
      <c r="O40" s="45">
        <f>SUM(O38:O39)</f>
        <v>91653</v>
      </c>
    </row>
    <row r="41" spans="1:15" ht="21" customHeight="1" x14ac:dyDescent="0.15">
      <c r="A41" s="142" t="s">
        <v>63</v>
      </c>
      <c r="B41" s="143"/>
      <c r="C41" s="7" t="s">
        <v>57</v>
      </c>
      <c r="D41" s="33">
        <f>東津軽郡!O41</f>
        <v>323</v>
      </c>
      <c r="E41" s="34">
        <f>西津軽郡!O41</f>
        <v>261</v>
      </c>
      <c r="F41" s="34">
        <f>中津軽郡!O41</f>
        <v>24</v>
      </c>
      <c r="G41" s="34">
        <f>南津軽郡!O41</f>
        <v>326</v>
      </c>
      <c r="H41" s="35">
        <f>北津軽郡!O41</f>
        <v>410</v>
      </c>
      <c r="I41" s="34">
        <f>上北郡!O41</f>
        <v>1285</v>
      </c>
      <c r="J41" s="34">
        <f>下北郡!O41</f>
        <v>300</v>
      </c>
      <c r="K41" s="34">
        <f>三戸郡!O41</f>
        <v>737</v>
      </c>
      <c r="L41" s="34"/>
      <c r="M41" s="34"/>
      <c r="N41" s="36"/>
      <c r="O41" s="37">
        <f>SUM(D41:N41)</f>
        <v>3666</v>
      </c>
    </row>
    <row r="42" spans="1:15" ht="21" customHeight="1" x14ac:dyDescent="0.15">
      <c r="A42" s="144"/>
      <c r="B42" s="145"/>
      <c r="C42" s="11" t="s">
        <v>58</v>
      </c>
      <c r="D42" s="38">
        <f>東津軽郡!O42</f>
        <v>17</v>
      </c>
      <c r="E42" s="13">
        <f>西津軽郡!O42</f>
        <v>46</v>
      </c>
      <c r="F42" s="13">
        <f>中津軽郡!O42</f>
        <v>0</v>
      </c>
      <c r="G42" s="13">
        <f>南津軽郡!O42</f>
        <v>71</v>
      </c>
      <c r="H42" s="39">
        <f>北津軽郡!O42</f>
        <v>92</v>
      </c>
      <c r="I42" s="13">
        <f>上北郡!O42</f>
        <v>355</v>
      </c>
      <c r="J42" s="13">
        <f>下北郡!O42</f>
        <v>5</v>
      </c>
      <c r="K42" s="13">
        <f>三戸郡!O42</f>
        <v>219</v>
      </c>
      <c r="L42" s="13"/>
      <c r="M42" s="13"/>
      <c r="N42" s="40"/>
      <c r="O42" s="14">
        <f>SUM(D42:N42)</f>
        <v>805</v>
      </c>
    </row>
    <row r="43" spans="1:15" ht="21" customHeight="1" thickBot="1" x14ac:dyDescent="0.2">
      <c r="A43" s="146"/>
      <c r="B43" s="147"/>
      <c r="C43" s="15" t="s">
        <v>59</v>
      </c>
      <c r="D43" s="41">
        <f>東津軽郡!O43</f>
        <v>340</v>
      </c>
      <c r="E43" s="42">
        <f>西津軽郡!O43</f>
        <v>307</v>
      </c>
      <c r="F43" s="42">
        <f>中津軽郡!O43</f>
        <v>24</v>
      </c>
      <c r="G43" s="42">
        <f>南津軽郡!O43</f>
        <v>397</v>
      </c>
      <c r="H43" s="43">
        <f>北津軽郡!O43</f>
        <v>502</v>
      </c>
      <c r="I43" s="42">
        <f>上北郡!O43</f>
        <v>1640</v>
      </c>
      <c r="J43" s="42">
        <f>下北郡!O43</f>
        <v>305</v>
      </c>
      <c r="K43" s="42">
        <f>三戸郡!O43</f>
        <v>956</v>
      </c>
      <c r="L43" s="42"/>
      <c r="M43" s="42"/>
      <c r="N43" s="44"/>
      <c r="O43" s="45">
        <f>SUM(O41:O42)</f>
        <v>4471</v>
      </c>
    </row>
    <row r="44" spans="1:15" ht="21" customHeight="1" x14ac:dyDescent="0.15">
      <c r="A44" s="142" t="s">
        <v>64</v>
      </c>
      <c r="B44" s="143"/>
      <c r="C44" s="7" t="s">
        <v>57</v>
      </c>
      <c r="D44" s="33">
        <f>東津軽郡!O44</f>
        <v>192</v>
      </c>
      <c r="E44" s="34">
        <f>西津軽郡!O44</f>
        <v>165</v>
      </c>
      <c r="F44" s="34">
        <f>中津軽郡!O44</f>
        <v>23</v>
      </c>
      <c r="G44" s="34">
        <f>南津軽郡!O44</f>
        <v>240</v>
      </c>
      <c r="H44" s="35">
        <f>北津軽郡!O44</f>
        <v>335</v>
      </c>
      <c r="I44" s="34">
        <f>上北郡!O44</f>
        <v>1008</v>
      </c>
      <c r="J44" s="34">
        <f>下北郡!O44</f>
        <v>125</v>
      </c>
      <c r="K44" s="34">
        <f>三戸郡!O44</f>
        <v>370</v>
      </c>
      <c r="L44" s="34"/>
      <c r="M44" s="34"/>
      <c r="N44" s="36"/>
      <c r="O44" s="37">
        <f>SUM(D44:N44)</f>
        <v>2458</v>
      </c>
    </row>
    <row r="45" spans="1:15" ht="21" customHeight="1" x14ac:dyDescent="0.15">
      <c r="A45" s="144"/>
      <c r="B45" s="145"/>
      <c r="C45" s="11" t="s">
        <v>58</v>
      </c>
      <c r="D45" s="38">
        <f>東津軽郡!O45</f>
        <v>0</v>
      </c>
      <c r="E45" s="13">
        <f>西津軽郡!O45</f>
        <v>0</v>
      </c>
      <c r="F45" s="13">
        <f>中津軽郡!O45</f>
        <v>0</v>
      </c>
      <c r="G45" s="13">
        <f>南津軽郡!O45</f>
        <v>0</v>
      </c>
      <c r="H45" s="39">
        <f>北津軽郡!O45</f>
        <v>0</v>
      </c>
      <c r="I45" s="13">
        <f>上北郡!O45</f>
        <v>2</v>
      </c>
      <c r="J45" s="13">
        <f>下北郡!O45</f>
        <v>0</v>
      </c>
      <c r="K45" s="13">
        <f>三戸郡!O45</f>
        <v>0</v>
      </c>
      <c r="L45" s="13"/>
      <c r="M45" s="13"/>
      <c r="N45" s="40"/>
      <c r="O45" s="14">
        <f>SUM(D45:N45)</f>
        <v>2</v>
      </c>
    </row>
    <row r="46" spans="1:15" ht="21" customHeight="1" thickBot="1" x14ac:dyDescent="0.2">
      <c r="A46" s="146"/>
      <c r="B46" s="147"/>
      <c r="C46" s="15" t="s">
        <v>59</v>
      </c>
      <c r="D46" s="41">
        <f>東津軽郡!O46</f>
        <v>192</v>
      </c>
      <c r="E46" s="42">
        <f>西津軽郡!O46</f>
        <v>165</v>
      </c>
      <c r="F46" s="42">
        <f>中津軽郡!O46</f>
        <v>23</v>
      </c>
      <c r="G46" s="42">
        <f>南津軽郡!O46</f>
        <v>240</v>
      </c>
      <c r="H46" s="43">
        <f>北津軽郡!O46</f>
        <v>335</v>
      </c>
      <c r="I46" s="42">
        <f>上北郡!O46</f>
        <v>1010</v>
      </c>
      <c r="J46" s="42">
        <f>下北郡!O46</f>
        <v>125</v>
      </c>
      <c r="K46" s="42">
        <f>三戸郡!O46</f>
        <v>370</v>
      </c>
      <c r="L46" s="42"/>
      <c r="M46" s="42"/>
      <c r="N46" s="44"/>
      <c r="O46" s="45">
        <f>SUM(O44:O45)</f>
        <v>2460</v>
      </c>
    </row>
    <row r="47" spans="1:15" ht="21" customHeight="1" thickBot="1" x14ac:dyDescent="0.2">
      <c r="A47" s="160" t="s">
        <v>65</v>
      </c>
      <c r="B47" s="161"/>
      <c r="C47" s="162"/>
      <c r="D47" s="46">
        <f>東津軽郡!O47</f>
        <v>8047</v>
      </c>
      <c r="E47" s="34">
        <f>西津軽郡!O47</f>
        <v>6339</v>
      </c>
      <c r="F47" s="34">
        <f>中津軽郡!O47</f>
        <v>533</v>
      </c>
      <c r="G47" s="34">
        <f>南津軽郡!O47</f>
        <v>11424</v>
      </c>
      <c r="H47" s="35">
        <f>北津軽郡!O47</f>
        <v>13399</v>
      </c>
      <c r="I47" s="34">
        <f>上北郡!O47</f>
        <v>47020</v>
      </c>
      <c r="J47" s="34">
        <f>下北郡!O47</f>
        <v>6663</v>
      </c>
      <c r="K47" s="34">
        <f>三戸郡!O47</f>
        <v>27282</v>
      </c>
      <c r="L47" s="34"/>
      <c r="M47" s="34"/>
      <c r="N47" s="47"/>
      <c r="O47" s="28">
        <f>SUM(D47:N47)</f>
        <v>120707</v>
      </c>
    </row>
    <row r="48" spans="1:15" ht="21" customHeight="1" thickBot="1" x14ac:dyDescent="0.2">
      <c r="A48" s="160" t="s">
        <v>32</v>
      </c>
      <c r="B48" s="161"/>
      <c r="C48" s="162"/>
      <c r="D48" s="46">
        <f>東津軽郡!O48</f>
        <v>186</v>
      </c>
      <c r="E48" s="34">
        <f>西津軽郡!O48</f>
        <v>100</v>
      </c>
      <c r="F48" s="34">
        <f>中津軽郡!O48</f>
        <v>7</v>
      </c>
      <c r="G48" s="34">
        <f>南津軽郡!O48</f>
        <v>343</v>
      </c>
      <c r="H48" s="35">
        <f>北津軽郡!O48</f>
        <v>465</v>
      </c>
      <c r="I48" s="34">
        <f>上北郡!O48</f>
        <v>1129</v>
      </c>
      <c r="J48" s="34">
        <f>下北郡!O48</f>
        <v>86</v>
      </c>
      <c r="K48" s="34">
        <f>三戸郡!O48</f>
        <v>702</v>
      </c>
      <c r="L48" s="34"/>
      <c r="M48" s="34"/>
      <c r="N48" s="47"/>
      <c r="O48" s="28">
        <f>SUM(D48:N48)</f>
        <v>3018</v>
      </c>
    </row>
    <row r="49" spans="1:15" ht="21" customHeight="1" thickBot="1" x14ac:dyDescent="0.2">
      <c r="A49" s="160" t="s">
        <v>66</v>
      </c>
      <c r="B49" s="161"/>
      <c r="C49" s="162"/>
      <c r="D49" s="46">
        <f>東津軽郡!O49</f>
        <v>8233</v>
      </c>
      <c r="E49" s="34">
        <f>西津軽郡!O49</f>
        <v>6439</v>
      </c>
      <c r="F49" s="34">
        <f>中津軽郡!O49</f>
        <v>540</v>
      </c>
      <c r="G49" s="34">
        <f>南津軽郡!O49</f>
        <v>11767</v>
      </c>
      <c r="H49" s="35">
        <f>北津軽郡!O49</f>
        <v>13864</v>
      </c>
      <c r="I49" s="34">
        <f>上北郡!O49</f>
        <v>48149</v>
      </c>
      <c r="J49" s="34">
        <f>下北郡!O49</f>
        <v>6749</v>
      </c>
      <c r="K49" s="34">
        <f>三戸郡!O49</f>
        <v>27984</v>
      </c>
      <c r="L49" s="34"/>
      <c r="M49" s="34"/>
      <c r="N49" s="47"/>
      <c r="O49" s="28">
        <f>SUM(D49:N49)</f>
        <v>123725</v>
      </c>
    </row>
    <row r="50" spans="1:15" ht="21" customHeight="1" x14ac:dyDescent="0.15">
      <c r="A50" s="181" t="s">
        <v>34</v>
      </c>
      <c r="B50" s="143" t="s">
        <v>67</v>
      </c>
      <c r="C50" s="7" t="s">
        <v>68</v>
      </c>
      <c r="D50" s="33">
        <f>東津軽郡!O50</f>
        <v>4874</v>
      </c>
      <c r="E50" s="34">
        <f>西津軽郡!O50</f>
        <v>4292</v>
      </c>
      <c r="F50" s="34">
        <f>中津軽郡!O50</f>
        <v>350</v>
      </c>
      <c r="G50" s="34">
        <f>南津軽郡!O50</f>
        <v>9130</v>
      </c>
      <c r="H50" s="35">
        <f>北津軽郡!O50</f>
        <v>10412</v>
      </c>
      <c r="I50" s="34">
        <f>上北郡!O50</f>
        <v>23565</v>
      </c>
      <c r="J50" s="34">
        <f>下北郡!O50</f>
        <v>2967</v>
      </c>
      <c r="K50" s="34">
        <f>三戸郡!O50</f>
        <v>17317</v>
      </c>
      <c r="L50" s="34"/>
      <c r="M50" s="34"/>
      <c r="N50" s="36"/>
      <c r="O50" s="37">
        <f>SUM(D50:N50)</f>
        <v>72907</v>
      </c>
    </row>
    <row r="51" spans="1:15" ht="21" customHeight="1" x14ac:dyDescent="0.15">
      <c r="A51" s="117"/>
      <c r="B51" s="145"/>
      <c r="C51" s="11" t="s">
        <v>69</v>
      </c>
      <c r="D51" s="48">
        <f>東津軽郡!O51</f>
        <v>2806</v>
      </c>
      <c r="E51" s="13">
        <f>西津軽郡!O51</f>
        <v>3136</v>
      </c>
      <c r="F51" s="13">
        <f>中津軽郡!O51</f>
        <v>300</v>
      </c>
      <c r="G51" s="13">
        <f>南津軽郡!O51</f>
        <v>4461</v>
      </c>
      <c r="H51" s="39">
        <f>北津軽郡!O51</f>
        <v>6888</v>
      </c>
      <c r="I51" s="13">
        <f>上北郡!O51</f>
        <v>13112</v>
      </c>
      <c r="J51" s="13">
        <f>下北郡!O51</f>
        <v>2340</v>
      </c>
      <c r="K51" s="13">
        <f>三戸郡!O51</f>
        <v>12487</v>
      </c>
      <c r="L51" s="13"/>
      <c r="M51" s="13"/>
      <c r="N51" s="40"/>
      <c r="O51" s="14">
        <f>SUM(D51:N51)</f>
        <v>45530</v>
      </c>
    </row>
    <row r="52" spans="1:15" ht="21" customHeight="1" x14ac:dyDescent="0.15">
      <c r="A52" s="117"/>
      <c r="B52" s="145"/>
      <c r="C52" s="11" t="s">
        <v>59</v>
      </c>
      <c r="D52" s="38">
        <f>東津軽郡!O52</f>
        <v>7680</v>
      </c>
      <c r="E52" s="13">
        <f>西津軽郡!O52</f>
        <v>7428</v>
      </c>
      <c r="F52" s="13">
        <f>中津軽郡!O52</f>
        <v>650</v>
      </c>
      <c r="G52" s="13">
        <f>南津軽郡!O52</f>
        <v>13591</v>
      </c>
      <c r="H52" s="39">
        <f>北津軽郡!O52</f>
        <v>17300</v>
      </c>
      <c r="I52" s="13">
        <f>上北郡!O52</f>
        <v>36677</v>
      </c>
      <c r="J52" s="13">
        <f>下北郡!O52</f>
        <v>5307</v>
      </c>
      <c r="K52" s="13">
        <f>三戸郡!O52</f>
        <v>29804</v>
      </c>
      <c r="L52" s="13"/>
      <c r="M52" s="13"/>
      <c r="N52" s="40"/>
      <c r="O52" s="14">
        <f>SUM(O50:O51)</f>
        <v>118437</v>
      </c>
    </row>
    <row r="53" spans="1:15" ht="21" customHeight="1" x14ac:dyDescent="0.15">
      <c r="A53" s="117"/>
      <c r="B53" s="166" t="s">
        <v>38</v>
      </c>
      <c r="C53" s="167"/>
      <c r="D53" s="41">
        <f>東津軽郡!O53</f>
        <v>51</v>
      </c>
      <c r="E53" s="13">
        <f>西津軽郡!O53</f>
        <v>61</v>
      </c>
      <c r="F53" s="13">
        <f>中津軽郡!O53</f>
        <v>5</v>
      </c>
      <c r="G53" s="13">
        <f>南津軽郡!O53</f>
        <v>64</v>
      </c>
      <c r="H53" s="39">
        <f>北津軽郡!O53</f>
        <v>92</v>
      </c>
      <c r="I53" s="13">
        <f>上北郡!O53</f>
        <v>193</v>
      </c>
      <c r="J53" s="13">
        <f>下北郡!O53</f>
        <v>23</v>
      </c>
      <c r="K53" s="13">
        <f>三戸郡!O53</f>
        <v>123</v>
      </c>
      <c r="L53" s="13"/>
      <c r="M53" s="13"/>
      <c r="N53" s="40"/>
      <c r="O53" s="14">
        <f>SUM(D53:N53)</f>
        <v>612</v>
      </c>
    </row>
    <row r="54" spans="1:15" ht="21" customHeight="1" thickBot="1" x14ac:dyDescent="0.2">
      <c r="A54" s="118"/>
      <c r="B54" s="182" t="s">
        <v>39</v>
      </c>
      <c r="C54" s="183"/>
      <c r="D54" s="49" t="str">
        <f>東津軽郡!O54</f>
        <v>-</v>
      </c>
      <c r="E54" s="50" t="s">
        <v>40</v>
      </c>
      <c r="F54" s="50" t="s">
        <v>40</v>
      </c>
      <c r="G54" s="51" t="str">
        <f>南津軽郡!O54</f>
        <v>-</v>
      </c>
      <c r="H54" s="52" t="str">
        <f>北津軽郡!O54</f>
        <v>-</v>
      </c>
      <c r="I54" s="51" t="str">
        <f>上北郡!O54</f>
        <v>-</v>
      </c>
      <c r="J54" s="51" t="str">
        <f>下北郡!O54</f>
        <v>-</v>
      </c>
      <c r="K54" s="51" t="str">
        <f>三戸郡!O54</f>
        <v>-</v>
      </c>
      <c r="L54" s="42"/>
      <c r="M54" s="42"/>
      <c r="N54" s="44"/>
      <c r="O54" s="53" t="s">
        <v>40</v>
      </c>
    </row>
    <row r="55" spans="1:15" ht="21" customHeight="1" thickBot="1" x14ac:dyDescent="0.2">
      <c r="A55" s="152" t="s">
        <v>41</v>
      </c>
      <c r="B55" s="153"/>
      <c r="C55" s="154"/>
      <c r="D55" s="46">
        <f>東津軽郡!O55</f>
        <v>7731</v>
      </c>
      <c r="E55" s="34">
        <f>西津軽郡!O55</f>
        <v>7489</v>
      </c>
      <c r="F55" s="34">
        <f>中津軽郡!O55</f>
        <v>655</v>
      </c>
      <c r="G55" s="34">
        <f>南津軽郡!O55</f>
        <v>13655</v>
      </c>
      <c r="H55" s="35">
        <f>北津軽郡!O55</f>
        <v>17392</v>
      </c>
      <c r="I55" s="34">
        <f>上北郡!O55</f>
        <v>36870</v>
      </c>
      <c r="J55" s="34">
        <f>下北郡!O55</f>
        <v>5330</v>
      </c>
      <c r="K55" s="34">
        <f>三戸郡!O55</f>
        <v>29927</v>
      </c>
      <c r="L55" s="34"/>
      <c r="M55" s="34"/>
      <c r="N55" s="47"/>
      <c r="O55" s="28">
        <f>SUM(O52:O54)</f>
        <v>119049</v>
      </c>
    </row>
    <row r="56" spans="1:15" ht="23.25" customHeight="1" thickBot="1" x14ac:dyDescent="0.2">
      <c r="A56" s="155" t="s">
        <v>42</v>
      </c>
      <c r="B56" s="156"/>
      <c r="C56" s="157"/>
      <c r="D56" s="54">
        <f>東津軽郡!O56</f>
        <v>15964</v>
      </c>
      <c r="E56" s="27">
        <f>西津軽郡!O56</f>
        <v>13928</v>
      </c>
      <c r="F56" s="27">
        <f>中津軽郡!O56</f>
        <v>1195</v>
      </c>
      <c r="G56" s="27">
        <f>南津軽郡!O56</f>
        <v>25422</v>
      </c>
      <c r="H56" s="55">
        <f>北津軽郡!O56</f>
        <v>31256</v>
      </c>
      <c r="I56" s="27">
        <f>上北郡!O56</f>
        <v>85019</v>
      </c>
      <c r="J56" s="27">
        <f>下北郡!O56</f>
        <v>12079</v>
      </c>
      <c r="K56" s="27">
        <f>三戸郡!O56</f>
        <v>57911</v>
      </c>
      <c r="L56" s="27"/>
      <c r="M56" s="27"/>
      <c r="N56" s="56"/>
      <c r="O56" s="28">
        <f>SUM(D56:N56)</f>
        <v>242774</v>
      </c>
    </row>
    <row r="59" spans="1:15" x14ac:dyDescent="0.1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</row>
    <row r="60" spans="1:15" x14ac:dyDescent="0.15">
      <c r="A60" s="159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</row>
  </sheetData>
  <mergeCells count="41">
    <mergeCell ref="A55:C55"/>
    <mergeCell ref="A56:C56"/>
    <mergeCell ref="A59:O60"/>
    <mergeCell ref="A41:B43"/>
    <mergeCell ref="A44:B46"/>
    <mergeCell ref="A47:C47"/>
    <mergeCell ref="A48:C48"/>
    <mergeCell ref="A49:C49"/>
    <mergeCell ref="A50:A54"/>
    <mergeCell ref="B50:B52"/>
    <mergeCell ref="B53:C53"/>
    <mergeCell ref="B54:C54"/>
    <mergeCell ref="A23:A31"/>
    <mergeCell ref="B23:B25"/>
    <mergeCell ref="B26:B28"/>
    <mergeCell ref="B29:B31"/>
    <mergeCell ref="A32:A40"/>
    <mergeCell ref="B32:B34"/>
    <mergeCell ref="B35:B37"/>
    <mergeCell ref="B38:B40"/>
    <mergeCell ref="O7:O10"/>
    <mergeCell ref="A8:A10"/>
    <mergeCell ref="B8:B10"/>
    <mergeCell ref="C8:C10"/>
    <mergeCell ref="A11:A22"/>
    <mergeCell ref="B11:B13"/>
    <mergeCell ref="B14:B16"/>
    <mergeCell ref="B17:B19"/>
    <mergeCell ref="B20:B22"/>
    <mergeCell ref="I7:I10"/>
    <mergeCell ref="J7:J10"/>
    <mergeCell ref="K7:K10"/>
    <mergeCell ref="L7:L10"/>
    <mergeCell ref="M7:M10"/>
    <mergeCell ref="N7:N10"/>
    <mergeCell ref="A7:C7"/>
    <mergeCell ref="D7:D10"/>
    <mergeCell ref="E7:E10"/>
    <mergeCell ref="F7:F10"/>
    <mergeCell ref="G7:G10"/>
    <mergeCell ref="H7:H10"/>
  </mergeCells>
  <phoneticPr fontId="2"/>
  <pageMargins left="0.39370078740157483" right="0.39370078740157483" top="0.59055118110236227" bottom="0.19685039370078741" header="0.51181102362204722" footer="0.51181102362204722"/>
  <pageSetup paperSize="9" scale="65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BF87F-E241-44CD-B0A3-65C2A1B14176}">
  <sheetPr>
    <tabColor rgb="FFFFFF00"/>
    <pageSetUpPr fitToPage="1"/>
  </sheetPr>
  <dimension ref="A1:O60"/>
  <sheetViews>
    <sheetView zoomScaleNormal="100" workbookViewId="0">
      <selection activeCell="G4" sqref="G4"/>
    </sheetView>
  </sheetViews>
  <sheetFormatPr defaultRowHeight="13.5" x14ac:dyDescent="0.15"/>
  <cols>
    <col min="1" max="1" width="4" style="1" customWidth="1"/>
    <col min="2" max="2" width="7.25" style="1" customWidth="1"/>
    <col min="3" max="3" width="9" style="1"/>
    <col min="4" max="15" width="9.5" style="1" customWidth="1"/>
    <col min="16" max="16384" width="9" style="1"/>
  </cols>
  <sheetData>
    <row r="1" spans="1:15" ht="15" customHeight="1" x14ac:dyDescent="0.15"/>
    <row r="2" spans="1:15" ht="15" customHeight="1" x14ac:dyDescent="0.15"/>
    <row r="3" spans="1:15" ht="15" customHeight="1" x14ac:dyDescent="0.15"/>
    <row r="4" spans="1:15" ht="15" customHeight="1" x14ac:dyDescent="0.2">
      <c r="A4" s="29"/>
      <c r="B4" s="29"/>
      <c r="C4" s="29"/>
      <c r="D4" s="29"/>
      <c r="E4" s="29"/>
      <c r="F4" s="30"/>
      <c r="G4" s="1" t="s">
        <v>70</v>
      </c>
    </row>
    <row r="5" spans="1:15" ht="15" customHeight="1" x14ac:dyDescent="0.15">
      <c r="A5" s="6"/>
      <c r="B5" s="6"/>
      <c r="C5" s="6"/>
      <c r="D5" s="6"/>
      <c r="E5" s="6"/>
      <c r="O5" s="31"/>
    </row>
    <row r="6" spans="1:15" ht="15" customHeight="1" thickBot="1" x14ac:dyDescent="0.2">
      <c r="O6" s="32"/>
    </row>
    <row r="7" spans="1:15" ht="48" customHeight="1" x14ac:dyDescent="0.15">
      <c r="A7" s="127" t="s">
        <v>3</v>
      </c>
      <c r="B7" s="128"/>
      <c r="C7" s="129"/>
      <c r="D7" s="170" t="s">
        <v>44</v>
      </c>
      <c r="E7" s="136" t="s">
        <v>45</v>
      </c>
      <c r="F7" s="136" t="s">
        <v>46</v>
      </c>
      <c r="G7" s="136" t="s">
        <v>47</v>
      </c>
      <c r="H7" s="136" t="s">
        <v>48</v>
      </c>
      <c r="I7" s="136" t="s">
        <v>71</v>
      </c>
      <c r="J7" s="186" t="s">
        <v>50</v>
      </c>
      <c r="K7" s="136" t="s">
        <v>72</v>
      </c>
      <c r="L7" s="186" t="s">
        <v>73</v>
      </c>
      <c r="M7" s="136"/>
      <c r="N7" s="189"/>
      <c r="O7" s="176" t="s">
        <v>74</v>
      </c>
    </row>
    <row r="8" spans="1:15" x14ac:dyDescent="0.15">
      <c r="A8" s="117" t="s">
        <v>53</v>
      </c>
      <c r="B8" s="119" t="s">
        <v>54</v>
      </c>
      <c r="C8" s="121" t="s">
        <v>55</v>
      </c>
      <c r="D8" s="184"/>
      <c r="E8" s="174"/>
      <c r="F8" s="174"/>
      <c r="G8" s="174"/>
      <c r="H8" s="174"/>
      <c r="I8" s="174"/>
      <c r="J8" s="187"/>
      <c r="K8" s="174"/>
      <c r="L8" s="187"/>
      <c r="M8" s="179"/>
      <c r="N8" s="190"/>
      <c r="O8" s="177"/>
    </row>
    <row r="9" spans="1:15" x14ac:dyDescent="0.15">
      <c r="A9" s="117"/>
      <c r="B9" s="119"/>
      <c r="C9" s="121"/>
      <c r="D9" s="184"/>
      <c r="E9" s="174"/>
      <c r="F9" s="174"/>
      <c r="G9" s="174"/>
      <c r="H9" s="174"/>
      <c r="I9" s="174"/>
      <c r="J9" s="187"/>
      <c r="K9" s="174"/>
      <c r="L9" s="187"/>
      <c r="M9" s="179"/>
      <c r="N9" s="190"/>
      <c r="O9" s="177"/>
    </row>
    <row r="10" spans="1:15" ht="18.75" customHeight="1" thickBot="1" x14ac:dyDescent="0.2">
      <c r="A10" s="118"/>
      <c r="B10" s="120"/>
      <c r="C10" s="122"/>
      <c r="D10" s="185"/>
      <c r="E10" s="175"/>
      <c r="F10" s="175"/>
      <c r="G10" s="175"/>
      <c r="H10" s="175"/>
      <c r="I10" s="175"/>
      <c r="J10" s="188"/>
      <c r="K10" s="174"/>
      <c r="L10" s="187"/>
      <c r="M10" s="180"/>
      <c r="N10" s="191"/>
      <c r="O10" s="178"/>
    </row>
    <row r="11" spans="1:15" ht="21" customHeight="1" x14ac:dyDescent="0.15">
      <c r="A11" s="148" t="s">
        <v>19</v>
      </c>
      <c r="B11" s="151" t="s">
        <v>56</v>
      </c>
      <c r="C11" s="7" t="s">
        <v>57</v>
      </c>
      <c r="D11" s="33">
        <f>東津軽郡!O11</f>
        <v>476</v>
      </c>
      <c r="E11" s="57">
        <f>西津軽郡!O11</f>
        <v>454</v>
      </c>
      <c r="F11" s="34">
        <f>中津軽郡!O11</f>
        <v>29</v>
      </c>
      <c r="G11" s="34">
        <f>南津軽郡!O11</f>
        <v>469</v>
      </c>
      <c r="H11" s="34">
        <f>北津軽郡!O11</f>
        <v>844</v>
      </c>
      <c r="I11" s="34">
        <f>上北郡!D11+上北郡!E11</f>
        <v>433</v>
      </c>
      <c r="J11" s="34">
        <f>下北郡!O11</f>
        <v>332</v>
      </c>
      <c r="K11" s="34">
        <f t="shared" ref="K11:K56" si="0">SUM(D11:J11)</f>
        <v>3037</v>
      </c>
      <c r="L11" s="35">
        <f>県内10市!D11+県内10市!E11+県内10市!F11+県内10市!G11+県内10市!H11+県内10市!I11+県内10市!J11</f>
        <v>11270</v>
      </c>
      <c r="M11" s="34"/>
      <c r="N11" s="58"/>
      <c r="O11" s="37">
        <f t="shared" ref="O11:O18" si="1">SUM(K11:L11)</f>
        <v>14307</v>
      </c>
    </row>
    <row r="12" spans="1:15" ht="21" customHeight="1" x14ac:dyDescent="0.15">
      <c r="A12" s="149"/>
      <c r="B12" s="119"/>
      <c r="C12" s="11" t="s">
        <v>58</v>
      </c>
      <c r="D12" s="38">
        <f>東津軽郡!O12</f>
        <v>49</v>
      </c>
      <c r="E12" s="12">
        <f>西津軽郡!O12</f>
        <v>48</v>
      </c>
      <c r="F12" s="13">
        <f>中津軽郡!O12</f>
        <v>1</v>
      </c>
      <c r="G12" s="13">
        <f>南津軽郡!O12</f>
        <v>183</v>
      </c>
      <c r="H12" s="13">
        <f>北津軽郡!O12</f>
        <v>189</v>
      </c>
      <c r="I12" s="13">
        <f>上北郡!D12+上北郡!E12</f>
        <v>82</v>
      </c>
      <c r="J12" s="13">
        <f>下北郡!O12</f>
        <v>90</v>
      </c>
      <c r="K12" s="13">
        <f t="shared" si="0"/>
        <v>642</v>
      </c>
      <c r="L12" s="13">
        <f>県内10市!D12+県内10市!E12+県内10市!F12+県内10市!G12+県内10市!H12+県内10市!I12+県内10市!J12</f>
        <v>4268</v>
      </c>
      <c r="M12" s="13"/>
      <c r="N12" s="59"/>
      <c r="O12" s="14">
        <f t="shared" si="1"/>
        <v>4910</v>
      </c>
    </row>
    <row r="13" spans="1:15" ht="21" customHeight="1" x14ac:dyDescent="0.15">
      <c r="A13" s="149"/>
      <c r="B13" s="119"/>
      <c r="C13" s="11" t="s">
        <v>59</v>
      </c>
      <c r="D13" s="38">
        <f>東津軽郡!O13</f>
        <v>525</v>
      </c>
      <c r="E13" s="12">
        <f>西津軽郡!O13</f>
        <v>502</v>
      </c>
      <c r="F13" s="13">
        <f>中津軽郡!O13</f>
        <v>30</v>
      </c>
      <c r="G13" s="13">
        <f>南津軽郡!O13</f>
        <v>652</v>
      </c>
      <c r="H13" s="13">
        <f>北津軽郡!O13</f>
        <v>1033</v>
      </c>
      <c r="I13" s="13">
        <f>上北郡!D13+上北郡!E13</f>
        <v>515</v>
      </c>
      <c r="J13" s="13">
        <f>下北郡!O13</f>
        <v>422</v>
      </c>
      <c r="K13" s="13">
        <f t="shared" si="0"/>
        <v>3679</v>
      </c>
      <c r="L13" s="13">
        <f>県内10市!D13+県内10市!E13+県内10市!F13+県内10市!G13+県内10市!H13+県内10市!I13+県内10市!J13</f>
        <v>15538</v>
      </c>
      <c r="M13" s="13"/>
      <c r="N13" s="59"/>
      <c r="O13" s="14">
        <f t="shared" si="1"/>
        <v>19217</v>
      </c>
    </row>
    <row r="14" spans="1:15" ht="21" customHeight="1" x14ac:dyDescent="0.15">
      <c r="A14" s="149"/>
      <c r="B14" s="119" t="s">
        <v>60</v>
      </c>
      <c r="C14" s="11" t="s">
        <v>57</v>
      </c>
      <c r="D14" s="38">
        <f>東津軽郡!O14</f>
        <v>914</v>
      </c>
      <c r="E14" s="12">
        <f>西津軽郡!O14</f>
        <v>534</v>
      </c>
      <c r="F14" s="13">
        <f>中津軽郡!O14</f>
        <v>59</v>
      </c>
      <c r="G14" s="13">
        <f>南津軽郡!O14</f>
        <v>1156</v>
      </c>
      <c r="H14" s="13">
        <f>北津軽郡!O14</f>
        <v>1458</v>
      </c>
      <c r="I14" s="13">
        <f>上北郡!D14+上北郡!E14</f>
        <v>524</v>
      </c>
      <c r="J14" s="13">
        <f>下北郡!O14</f>
        <v>491</v>
      </c>
      <c r="K14" s="13">
        <f t="shared" si="0"/>
        <v>5136</v>
      </c>
      <c r="L14" s="13">
        <f>県内10市!D14+県内10市!E14+県内10市!F14+県内10市!G14+県内10市!H14+県内10市!I14+県内10市!J14</f>
        <v>21687</v>
      </c>
      <c r="M14" s="13"/>
      <c r="N14" s="59"/>
      <c r="O14" s="14">
        <f t="shared" si="1"/>
        <v>26823</v>
      </c>
    </row>
    <row r="15" spans="1:15" ht="21" customHeight="1" x14ac:dyDescent="0.15">
      <c r="A15" s="149"/>
      <c r="B15" s="119"/>
      <c r="C15" s="11" t="s">
        <v>58</v>
      </c>
      <c r="D15" s="38">
        <f>東津軽郡!O15</f>
        <v>4</v>
      </c>
      <c r="E15" s="12">
        <f>西津軽郡!O15</f>
        <v>5</v>
      </c>
      <c r="F15" s="13">
        <f>中津軽郡!O15</f>
        <v>4</v>
      </c>
      <c r="G15" s="13">
        <f>南津軽郡!O15</f>
        <v>25</v>
      </c>
      <c r="H15" s="13">
        <f>北津軽郡!O15</f>
        <v>27</v>
      </c>
      <c r="I15" s="13">
        <f>上北郡!D15+上北郡!E15</f>
        <v>1</v>
      </c>
      <c r="J15" s="13">
        <f>下北郡!O15</f>
        <v>5</v>
      </c>
      <c r="K15" s="13">
        <f t="shared" si="0"/>
        <v>71</v>
      </c>
      <c r="L15" s="13">
        <f>県内10市!D15+県内10市!E15+県内10市!F15+県内10市!G15+県内10市!H15+県内10市!I15+県内10市!J15</f>
        <v>330</v>
      </c>
      <c r="M15" s="13"/>
      <c r="N15" s="59"/>
      <c r="O15" s="14">
        <f t="shared" si="1"/>
        <v>401</v>
      </c>
    </row>
    <row r="16" spans="1:15" ht="21" customHeight="1" x14ac:dyDescent="0.15">
      <c r="A16" s="149"/>
      <c r="B16" s="119"/>
      <c r="C16" s="11" t="s">
        <v>59</v>
      </c>
      <c r="D16" s="38">
        <f>東津軽郡!O16</f>
        <v>918</v>
      </c>
      <c r="E16" s="12">
        <f>西津軽郡!O16</f>
        <v>539</v>
      </c>
      <c r="F16" s="13">
        <f>中津軽郡!O16</f>
        <v>63</v>
      </c>
      <c r="G16" s="13">
        <f>南津軽郡!O16</f>
        <v>1181</v>
      </c>
      <c r="H16" s="13">
        <f>北津軽郡!O16</f>
        <v>1485</v>
      </c>
      <c r="I16" s="13">
        <f>上北郡!D16+上北郡!E16</f>
        <v>525</v>
      </c>
      <c r="J16" s="13">
        <f>下北郡!O16</f>
        <v>496</v>
      </c>
      <c r="K16" s="13">
        <f t="shared" si="0"/>
        <v>5207</v>
      </c>
      <c r="L16" s="13">
        <f>県内10市!D16+県内10市!E16+県内10市!F16+県内10市!G16+県内10市!H16+県内10市!I16+県内10市!J16</f>
        <v>22017</v>
      </c>
      <c r="M16" s="13"/>
      <c r="N16" s="59"/>
      <c r="O16" s="14">
        <f t="shared" si="1"/>
        <v>27224</v>
      </c>
    </row>
    <row r="17" spans="1:15" ht="21" customHeight="1" x14ac:dyDescent="0.15">
      <c r="A17" s="149"/>
      <c r="B17" s="119" t="s">
        <v>61</v>
      </c>
      <c r="C17" s="11" t="s">
        <v>57</v>
      </c>
      <c r="D17" s="38">
        <f>東津軽郡!O17</f>
        <v>4</v>
      </c>
      <c r="E17" s="12">
        <f>西津軽郡!O17</f>
        <v>1</v>
      </c>
      <c r="F17" s="13">
        <f>中津軽郡!O17</f>
        <v>0</v>
      </c>
      <c r="G17" s="13">
        <f>南津軽郡!O17</f>
        <v>1</v>
      </c>
      <c r="H17" s="13">
        <f>北津軽郡!O17</f>
        <v>3</v>
      </c>
      <c r="I17" s="13">
        <f>上北郡!D17+上北郡!E17</f>
        <v>4</v>
      </c>
      <c r="J17" s="13">
        <f>下北郡!O17</f>
        <v>1</v>
      </c>
      <c r="K17" s="13">
        <f t="shared" si="0"/>
        <v>14</v>
      </c>
      <c r="L17" s="13">
        <f>県内10市!D17+県内10市!E17+県内10市!F17+県内10市!G17+県内10市!H17+県内10市!I17+県内10市!J17</f>
        <v>92</v>
      </c>
      <c r="M17" s="13"/>
      <c r="N17" s="59"/>
      <c r="O17" s="14">
        <f t="shared" si="1"/>
        <v>106</v>
      </c>
    </row>
    <row r="18" spans="1:15" ht="21" customHeight="1" x14ac:dyDescent="0.15">
      <c r="A18" s="149"/>
      <c r="B18" s="119"/>
      <c r="C18" s="11" t="s">
        <v>58</v>
      </c>
      <c r="D18" s="38">
        <f>東津軽郡!O18</f>
        <v>5</v>
      </c>
      <c r="E18" s="12">
        <f>西津軽郡!O18</f>
        <v>1</v>
      </c>
      <c r="F18" s="13">
        <f>中津軽郡!O18</f>
        <v>0</v>
      </c>
      <c r="G18" s="13">
        <f>南津軽郡!O18</f>
        <v>18</v>
      </c>
      <c r="H18" s="13">
        <f>北津軽郡!O18</f>
        <v>5</v>
      </c>
      <c r="I18" s="13">
        <f>上北郡!D18+上北郡!E18</f>
        <v>2</v>
      </c>
      <c r="J18" s="13">
        <f>下北郡!O18</f>
        <v>8</v>
      </c>
      <c r="K18" s="13">
        <f t="shared" si="0"/>
        <v>39</v>
      </c>
      <c r="L18" s="13">
        <f>県内10市!D18+県内10市!E18+県内10市!F18+県内10市!G18+県内10市!H18+県内10市!I18+県内10市!J18</f>
        <v>271</v>
      </c>
      <c r="M18" s="13"/>
      <c r="N18" s="59"/>
      <c r="O18" s="14">
        <f t="shared" si="1"/>
        <v>310</v>
      </c>
    </row>
    <row r="19" spans="1:15" ht="21" customHeight="1" x14ac:dyDescent="0.15">
      <c r="A19" s="149"/>
      <c r="B19" s="119"/>
      <c r="C19" s="11" t="s">
        <v>59</v>
      </c>
      <c r="D19" s="38">
        <f>東津軽郡!O19</f>
        <v>9</v>
      </c>
      <c r="E19" s="12">
        <f>西津軽郡!O19</f>
        <v>2</v>
      </c>
      <c r="F19" s="13">
        <f>中津軽郡!O19</f>
        <v>0</v>
      </c>
      <c r="G19" s="13">
        <f>南津軽郡!O19</f>
        <v>19</v>
      </c>
      <c r="H19" s="13">
        <f>北津軽郡!O19</f>
        <v>8</v>
      </c>
      <c r="I19" s="13">
        <f>上北郡!D19+上北郡!E19</f>
        <v>6</v>
      </c>
      <c r="J19" s="13">
        <f>下北郡!O19</f>
        <v>9</v>
      </c>
      <c r="K19" s="13">
        <f t="shared" si="0"/>
        <v>53</v>
      </c>
      <c r="L19" s="13">
        <f>県内10市!D19+県内10市!E19+県内10市!F19+県内10市!G19+県内10市!H19+県内10市!I19+県内10市!J19</f>
        <v>363</v>
      </c>
      <c r="M19" s="13"/>
      <c r="N19" s="59"/>
      <c r="O19" s="14">
        <f>SUM(O17:O18)</f>
        <v>416</v>
      </c>
    </row>
    <row r="20" spans="1:15" ht="21" customHeight="1" x14ac:dyDescent="0.15">
      <c r="A20" s="149"/>
      <c r="B20" s="119" t="s">
        <v>26</v>
      </c>
      <c r="C20" s="11" t="s">
        <v>57</v>
      </c>
      <c r="D20" s="38">
        <f>東津軽郡!O20</f>
        <v>1394</v>
      </c>
      <c r="E20" s="12">
        <f>西津軽郡!O20</f>
        <v>989</v>
      </c>
      <c r="F20" s="13">
        <f>中津軽郡!O20</f>
        <v>88</v>
      </c>
      <c r="G20" s="13">
        <f>南津軽郡!O20</f>
        <v>1626</v>
      </c>
      <c r="H20" s="13">
        <f>北津軽郡!O20</f>
        <v>2305</v>
      </c>
      <c r="I20" s="13">
        <f>上北郡!D20+上北郡!E20</f>
        <v>961</v>
      </c>
      <c r="J20" s="13">
        <f>下北郡!O20</f>
        <v>824</v>
      </c>
      <c r="K20" s="13">
        <f t="shared" si="0"/>
        <v>8187</v>
      </c>
      <c r="L20" s="13">
        <f>県内10市!D20+県内10市!E20+県内10市!F20+県内10市!G20+県内10市!H20+県内10市!I20+県内10市!J20</f>
        <v>33049</v>
      </c>
      <c r="M20" s="13"/>
      <c r="N20" s="59"/>
      <c r="O20" s="14">
        <f>O11+O14+O17</f>
        <v>41236</v>
      </c>
    </row>
    <row r="21" spans="1:15" ht="21" customHeight="1" x14ac:dyDescent="0.15">
      <c r="A21" s="149"/>
      <c r="B21" s="119"/>
      <c r="C21" s="11" t="s">
        <v>58</v>
      </c>
      <c r="D21" s="38">
        <f>東津軽郡!O21</f>
        <v>58</v>
      </c>
      <c r="E21" s="12">
        <f>西津軽郡!O21</f>
        <v>54</v>
      </c>
      <c r="F21" s="13">
        <f>中津軽郡!O21</f>
        <v>5</v>
      </c>
      <c r="G21" s="13">
        <f>南津軽郡!O21</f>
        <v>226</v>
      </c>
      <c r="H21" s="13">
        <f>北津軽郡!O21</f>
        <v>221</v>
      </c>
      <c r="I21" s="13">
        <f>上北郡!D21+上北郡!E21</f>
        <v>85</v>
      </c>
      <c r="J21" s="13">
        <f>下北郡!O21</f>
        <v>103</v>
      </c>
      <c r="K21" s="13">
        <f t="shared" si="0"/>
        <v>752</v>
      </c>
      <c r="L21" s="13">
        <f>県内10市!D21+県内10市!E21+県内10市!F21+県内10市!G21+県内10市!H21+県内10市!I21+県内10市!J21</f>
        <v>4869</v>
      </c>
      <c r="M21" s="13"/>
      <c r="N21" s="59"/>
      <c r="O21" s="14">
        <f>O12+O15+O18</f>
        <v>5621</v>
      </c>
    </row>
    <row r="22" spans="1:15" ht="21" customHeight="1" thickBot="1" x14ac:dyDescent="0.2">
      <c r="A22" s="150"/>
      <c r="B22" s="120"/>
      <c r="C22" s="15" t="s">
        <v>59</v>
      </c>
      <c r="D22" s="60">
        <f>東津軽郡!O22</f>
        <v>1452</v>
      </c>
      <c r="E22" s="61">
        <f>西津軽郡!O22</f>
        <v>1043</v>
      </c>
      <c r="F22" s="42">
        <f>中津軽郡!O22</f>
        <v>93</v>
      </c>
      <c r="G22" s="42">
        <f>南津軽郡!O22</f>
        <v>1852</v>
      </c>
      <c r="H22" s="42">
        <f>北津軽郡!O22</f>
        <v>2526</v>
      </c>
      <c r="I22" s="42">
        <f>上北郡!D22+上北郡!E22</f>
        <v>1046</v>
      </c>
      <c r="J22" s="42">
        <f>下北郡!O22</f>
        <v>927</v>
      </c>
      <c r="K22" s="42">
        <f t="shared" si="0"/>
        <v>8939</v>
      </c>
      <c r="L22" s="43">
        <f>県内10市!D22+県内10市!E22+県内10市!F22+県内10市!G22+県内10市!H22+県内10市!I22+県内10市!J22</f>
        <v>37918</v>
      </c>
      <c r="M22" s="62"/>
      <c r="N22" s="63"/>
      <c r="O22" s="45">
        <f t="shared" ref="O22:O28" si="2">SUM(K22:L22)</f>
        <v>46857</v>
      </c>
    </row>
    <row r="23" spans="1:15" ht="21" customHeight="1" x14ac:dyDescent="0.15">
      <c r="A23" s="148" t="s">
        <v>27</v>
      </c>
      <c r="B23" s="151" t="s">
        <v>56</v>
      </c>
      <c r="C23" s="7" t="s">
        <v>57</v>
      </c>
      <c r="D23" s="33">
        <f>東津軽郡!O23</f>
        <v>19</v>
      </c>
      <c r="E23" s="57">
        <f>西津軽郡!O23</f>
        <v>8</v>
      </c>
      <c r="F23" s="34">
        <f>中津軽郡!O23</f>
        <v>2</v>
      </c>
      <c r="G23" s="34">
        <f>南津軽郡!O23</f>
        <v>8</v>
      </c>
      <c r="H23" s="34">
        <f>北津軽郡!O23</f>
        <v>15</v>
      </c>
      <c r="I23" s="34">
        <f>上北郡!D23+上北郡!E23</f>
        <v>11</v>
      </c>
      <c r="J23" s="34">
        <f>下北郡!O23</f>
        <v>14</v>
      </c>
      <c r="K23" s="34">
        <f t="shared" si="0"/>
        <v>77</v>
      </c>
      <c r="L23" s="35">
        <f>県内10市!D23+県内10市!E23+県内10市!F23+県内10市!G23+県内10市!H23+県内10市!I23+県内10市!J23</f>
        <v>147</v>
      </c>
      <c r="M23" s="9"/>
      <c r="N23" s="64"/>
      <c r="O23" s="37">
        <f t="shared" si="2"/>
        <v>224</v>
      </c>
    </row>
    <row r="24" spans="1:15" ht="21" customHeight="1" x14ac:dyDescent="0.15">
      <c r="A24" s="149"/>
      <c r="B24" s="119"/>
      <c r="C24" s="11" t="s">
        <v>58</v>
      </c>
      <c r="D24" s="38">
        <f>東津軽郡!O24</f>
        <v>14</v>
      </c>
      <c r="E24" s="12">
        <f>西津軽郡!O24</f>
        <v>27</v>
      </c>
      <c r="F24" s="13">
        <f>中津軽郡!O24</f>
        <v>0</v>
      </c>
      <c r="G24" s="13">
        <f>南津軽郡!O24</f>
        <v>5</v>
      </c>
      <c r="H24" s="13">
        <f>北津軽郡!O24</f>
        <v>41</v>
      </c>
      <c r="I24" s="13">
        <f>上北郡!D24+上北郡!E24</f>
        <v>13</v>
      </c>
      <c r="J24" s="13">
        <f>下北郡!O24</f>
        <v>15</v>
      </c>
      <c r="K24" s="13">
        <f t="shared" si="0"/>
        <v>115</v>
      </c>
      <c r="L24" s="13">
        <f>県内10市!D24+県内10市!E24+県内10市!F24+県内10市!G24+県内10市!H24+県内10市!I24+県内10市!J24</f>
        <v>603</v>
      </c>
      <c r="M24" s="13"/>
      <c r="N24" s="59"/>
      <c r="O24" s="14">
        <f t="shared" si="2"/>
        <v>718</v>
      </c>
    </row>
    <row r="25" spans="1:15" ht="21" customHeight="1" x14ac:dyDescent="0.15">
      <c r="A25" s="149"/>
      <c r="B25" s="119"/>
      <c r="C25" s="11" t="s">
        <v>59</v>
      </c>
      <c r="D25" s="38">
        <f>東津軽郡!O25</f>
        <v>33</v>
      </c>
      <c r="E25" s="12">
        <f>西津軽郡!O25</f>
        <v>35</v>
      </c>
      <c r="F25" s="13">
        <f>中津軽郡!O25</f>
        <v>2</v>
      </c>
      <c r="G25" s="13">
        <f>南津軽郡!O25</f>
        <v>13</v>
      </c>
      <c r="H25" s="13">
        <f>北津軽郡!O25</f>
        <v>56</v>
      </c>
      <c r="I25" s="13">
        <f>上北郡!D25+上北郡!E25</f>
        <v>24</v>
      </c>
      <c r="J25" s="13">
        <f>下北郡!O25</f>
        <v>29</v>
      </c>
      <c r="K25" s="13">
        <f t="shared" si="0"/>
        <v>192</v>
      </c>
      <c r="L25" s="13">
        <f>県内10市!D25+県内10市!E25+県内10市!F25+県内10市!G25+県内10市!H25+県内10市!I25+県内10市!J25</f>
        <v>750</v>
      </c>
      <c r="M25" s="13"/>
      <c r="N25" s="59"/>
      <c r="O25" s="14">
        <f t="shared" si="2"/>
        <v>942</v>
      </c>
    </row>
    <row r="26" spans="1:15" ht="21" customHeight="1" x14ac:dyDescent="0.15">
      <c r="A26" s="149"/>
      <c r="B26" s="119" t="s">
        <v>60</v>
      </c>
      <c r="C26" s="11" t="s">
        <v>57</v>
      </c>
      <c r="D26" s="38">
        <f>東津軽郡!O26</f>
        <v>56</v>
      </c>
      <c r="E26" s="12">
        <f>西津軽郡!O26</f>
        <v>55</v>
      </c>
      <c r="F26" s="13">
        <f>中津軽郡!O26</f>
        <v>6</v>
      </c>
      <c r="G26" s="13">
        <f>南津軽郡!O26</f>
        <v>26</v>
      </c>
      <c r="H26" s="13">
        <f>北津軽郡!O26</f>
        <v>25</v>
      </c>
      <c r="I26" s="13">
        <f>上北郡!D26+上北郡!E26</f>
        <v>28</v>
      </c>
      <c r="J26" s="13">
        <f>下北郡!O26</f>
        <v>15</v>
      </c>
      <c r="K26" s="13">
        <f t="shared" si="0"/>
        <v>211</v>
      </c>
      <c r="L26" s="13">
        <f>県内10市!D26+県内10市!E26+県内10市!F26+県内10市!G26+県内10市!H26+県内10市!I26+県内10市!J26</f>
        <v>787</v>
      </c>
      <c r="M26" s="13"/>
      <c r="N26" s="59"/>
      <c r="O26" s="14">
        <f t="shared" si="2"/>
        <v>998</v>
      </c>
    </row>
    <row r="27" spans="1:15" ht="21" customHeight="1" x14ac:dyDescent="0.15">
      <c r="A27" s="149"/>
      <c r="B27" s="119"/>
      <c r="C27" s="11" t="s">
        <v>58</v>
      </c>
      <c r="D27" s="38">
        <f>東津軽郡!O27</f>
        <v>7</v>
      </c>
      <c r="E27" s="12">
        <f>西津軽郡!O27</f>
        <v>9</v>
      </c>
      <c r="F27" s="13">
        <f>中津軽郡!O27</f>
        <v>0</v>
      </c>
      <c r="G27" s="13">
        <f>南津軽郡!O27</f>
        <v>0</v>
      </c>
      <c r="H27" s="13">
        <f>北津軽郡!O27</f>
        <v>24</v>
      </c>
      <c r="I27" s="13">
        <f>上北郡!D27+上北郡!E27</f>
        <v>6</v>
      </c>
      <c r="J27" s="13">
        <f>下北郡!O27</f>
        <v>12</v>
      </c>
      <c r="K27" s="13">
        <f t="shared" si="0"/>
        <v>58</v>
      </c>
      <c r="L27" s="13">
        <f>県内10市!D27+県内10市!E27+県内10市!F27+県内10市!G27+県内10市!H27+県内10市!I27+県内10市!J27</f>
        <v>173</v>
      </c>
      <c r="M27" s="13"/>
      <c r="N27" s="59"/>
      <c r="O27" s="14">
        <f t="shared" si="2"/>
        <v>231</v>
      </c>
    </row>
    <row r="28" spans="1:15" ht="21" customHeight="1" x14ac:dyDescent="0.15">
      <c r="A28" s="149"/>
      <c r="B28" s="119"/>
      <c r="C28" s="11" t="s">
        <v>59</v>
      </c>
      <c r="D28" s="38">
        <f>東津軽郡!O28</f>
        <v>63</v>
      </c>
      <c r="E28" s="12">
        <f>西津軽郡!O28</f>
        <v>64</v>
      </c>
      <c r="F28" s="13">
        <f>中津軽郡!O28</f>
        <v>6</v>
      </c>
      <c r="G28" s="13">
        <f>南津軽郡!O28</f>
        <v>26</v>
      </c>
      <c r="H28" s="13">
        <f>北津軽郡!O28</f>
        <v>49</v>
      </c>
      <c r="I28" s="13">
        <f>上北郡!D28+上北郡!E28</f>
        <v>34</v>
      </c>
      <c r="J28" s="13">
        <f>下北郡!O28</f>
        <v>27</v>
      </c>
      <c r="K28" s="13">
        <f t="shared" si="0"/>
        <v>269</v>
      </c>
      <c r="L28" s="13">
        <f>県内10市!D28+県内10市!E28+県内10市!F28+県内10市!G28+県内10市!H28+県内10市!I28+県内10市!J28</f>
        <v>960</v>
      </c>
      <c r="M28" s="13"/>
      <c r="N28" s="59"/>
      <c r="O28" s="14">
        <f t="shared" si="2"/>
        <v>1229</v>
      </c>
    </row>
    <row r="29" spans="1:15" ht="21" customHeight="1" x14ac:dyDescent="0.15">
      <c r="A29" s="149"/>
      <c r="B29" s="119" t="s">
        <v>26</v>
      </c>
      <c r="C29" s="11" t="s">
        <v>57</v>
      </c>
      <c r="D29" s="38">
        <f>東津軽郡!O29</f>
        <v>75</v>
      </c>
      <c r="E29" s="12">
        <f>西津軽郡!O29</f>
        <v>63</v>
      </c>
      <c r="F29" s="13">
        <f>中津軽郡!O29</f>
        <v>8</v>
      </c>
      <c r="G29" s="13">
        <f>南津軽郡!O29</f>
        <v>34</v>
      </c>
      <c r="H29" s="13">
        <f>北津軽郡!O29</f>
        <v>40</v>
      </c>
      <c r="I29" s="13">
        <f>上北郡!D29+上北郡!E29</f>
        <v>39</v>
      </c>
      <c r="J29" s="13">
        <f>下北郡!O29</f>
        <v>29</v>
      </c>
      <c r="K29" s="13">
        <f t="shared" si="0"/>
        <v>288</v>
      </c>
      <c r="L29" s="13">
        <f>県内10市!D29+県内10市!E29+県内10市!F29+県内10市!G29+県内10市!H29+県内10市!I29+県内10市!J29</f>
        <v>934</v>
      </c>
      <c r="M29" s="13"/>
      <c r="N29" s="59"/>
      <c r="O29" s="14">
        <f>O23+O26</f>
        <v>1222</v>
      </c>
    </row>
    <row r="30" spans="1:15" ht="21" customHeight="1" x14ac:dyDescent="0.15">
      <c r="A30" s="149"/>
      <c r="B30" s="119"/>
      <c r="C30" s="11" t="s">
        <v>58</v>
      </c>
      <c r="D30" s="38">
        <f>東津軽郡!O30</f>
        <v>21</v>
      </c>
      <c r="E30" s="12">
        <f>西津軽郡!O30</f>
        <v>36</v>
      </c>
      <c r="F30" s="13">
        <f>中津軽郡!O30</f>
        <v>0</v>
      </c>
      <c r="G30" s="13">
        <f>南津軽郡!O30</f>
        <v>5</v>
      </c>
      <c r="H30" s="13">
        <f>北津軽郡!O30</f>
        <v>65</v>
      </c>
      <c r="I30" s="13">
        <f>上北郡!D30+上北郡!E30</f>
        <v>19</v>
      </c>
      <c r="J30" s="13">
        <f>下北郡!O30</f>
        <v>27</v>
      </c>
      <c r="K30" s="13">
        <f t="shared" si="0"/>
        <v>173</v>
      </c>
      <c r="L30" s="13">
        <f>県内10市!D30+県内10市!E30+県内10市!F30+県内10市!G30+県内10市!H30+県内10市!I30+県内10市!J30</f>
        <v>776</v>
      </c>
      <c r="M30" s="13"/>
      <c r="N30" s="59"/>
      <c r="O30" s="14">
        <f>O24+O27</f>
        <v>949</v>
      </c>
    </row>
    <row r="31" spans="1:15" ht="21" customHeight="1" thickBot="1" x14ac:dyDescent="0.2">
      <c r="A31" s="150"/>
      <c r="B31" s="120"/>
      <c r="C31" s="15" t="s">
        <v>59</v>
      </c>
      <c r="D31" s="60">
        <f>東津軽郡!O31</f>
        <v>96</v>
      </c>
      <c r="E31" s="61">
        <f>西津軽郡!O31</f>
        <v>99</v>
      </c>
      <c r="F31" s="42">
        <f>中津軽郡!O31</f>
        <v>8</v>
      </c>
      <c r="G31" s="42">
        <f>南津軽郡!O31</f>
        <v>39</v>
      </c>
      <c r="H31" s="42">
        <f>北津軽郡!O31</f>
        <v>105</v>
      </c>
      <c r="I31" s="42">
        <f>上北郡!D31+上北郡!E31</f>
        <v>58</v>
      </c>
      <c r="J31" s="42">
        <f>下北郡!O31</f>
        <v>56</v>
      </c>
      <c r="K31" s="42">
        <f t="shared" si="0"/>
        <v>461</v>
      </c>
      <c r="L31" s="43">
        <f>県内10市!D31+県内10市!E31+県内10市!F31+県内10市!G31+県内10市!H31+県内10市!I31+県内10市!J31</f>
        <v>1710</v>
      </c>
      <c r="M31" s="65"/>
      <c r="N31" s="66"/>
      <c r="O31" s="45">
        <f t="shared" ref="O31:O37" si="3">SUM(K31:L31)</f>
        <v>2171</v>
      </c>
    </row>
    <row r="32" spans="1:15" ht="21" customHeight="1" x14ac:dyDescent="0.15">
      <c r="A32" s="148" t="s">
        <v>28</v>
      </c>
      <c r="B32" s="151" t="s">
        <v>56</v>
      </c>
      <c r="C32" s="7" t="s">
        <v>57</v>
      </c>
      <c r="D32" s="33">
        <f>東津軽郡!O32</f>
        <v>2713</v>
      </c>
      <c r="E32" s="57">
        <f>西津軽郡!O32</f>
        <v>1978</v>
      </c>
      <c r="F32" s="34">
        <f>中津軽郡!O32</f>
        <v>188</v>
      </c>
      <c r="G32" s="34">
        <f>南津軽郡!O32</f>
        <v>4022</v>
      </c>
      <c r="H32" s="34">
        <f>北津軽郡!O32</f>
        <v>4682</v>
      </c>
      <c r="I32" s="34">
        <f>上北郡!D32+上北郡!E32</f>
        <v>2541</v>
      </c>
      <c r="J32" s="34">
        <f>下北郡!O32</f>
        <v>2260</v>
      </c>
      <c r="K32" s="34">
        <f t="shared" si="0"/>
        <v>18384</v>
      </c>
      <c r="L32" s="35">
        <f>県内10市!D32+県内10市!E32+県内10市!F32+県内10市!G32+県内10市!H32+県内10市!I32+県内10市!J32</f>
        <v>88344</v>
      </c>
      <c r="M32" s="22"/>
      <c r="N32" s="67"/>
      <c r="O32" s="37">
        <f t="shared" si="3"/>
        <v>106728</v>
      </c>
    </row>
    <row r="33" spans="1:15" ht="21" customHeight="1" x14ac:dyDescent="0.15">
      <c r="A33" s="149"/>
      <c r="B33" s="119"/>
      <c r="C33" s="11" t="s">
        <v>58</v>
      </c>
      <c r="D33" s="38">
        <f>東津軽郡!O33</f>
        <v>9</v>
      </c>
      <c r="E33" s="12">
        <f>西津軽郡!O33</f>
        <v>4</v>
      </c>
      <c r="F33" s="13">
        <f>中津軽郡!O33</f>
        <v>0</v>
      </c>
      <c r="G33" s="13">
        <f>南津軽郡!O33</f>
        <v>10</v>
      </c>
      <c r="H33" s="13">
        <f>北津軽郡!O33</f>
        <v>15</v>
      </c>
      <c r="I33" s="13">
        <f>上北郡!D33+上北郡!E33</f>
        <v>14</v>
      </c>
      <c r="J33" s="13">
        <f>下北郡!O33</f>
        <v>29</v>
      </c>
      <c r="K33" s="13">
        <f t="shared" si="0"/>
        <v>81</v>
      </c>
      <c r="L33" s="13">
        <f>県内10市!D33+県内10市!E33+県内10市!F33+県内10市!G33+県内10市!H33+県内10市!I33+県内10市!J33</f>
        <v>379</v>
      </c>
      <c r="M33" s="13"/>
      <c r="N33" s="59"/>
      <c r="O33" s="14">
        <f t="shared" si="3"/>
        <v>460</v>
      </c>
    </row>
    <row r="34" spans="1:15" ht="21" customHeight="1" x14ac:dyDescent="0.15">
      <c r="A34" s="149"/>
      <c r="B34" s="119"/>
      <c r="C34" s="11" t="s">
        <v>59</v>
      </c>
      <c r="D34" s="60">
        <f>東津軽郡!O34</f>
        <v>2722</v>
      </c>
      <c r="E34" s="61">
        <f>西津軽郡!O34</f>
        <v>1982</v>
      </c>
      <c r="F34" s="42">
        <f>中津軽郡!O34</f>
        <v>188</v>
      </c>
      <c r="G34" s="42">
        <f>南津軽郡!O34</f>
        <v>4032</v>
      </c>
      <c r="H34" s="42">
        <f>北津軽郡!O34</f>
        <v>4697</v>
      </c>
      <c r="I34" s="13">
        <f>上北郡!D34+上北郡!E34</f>
        <v>2555</v>
      </c>
      <c r="J34" s="13">
        <f>下北郡!O34</f>
        <v>2289</v>
      </c>
      <c r="K34" s="13">
        <f t="shared" si="0"/>
        <v>18465</v>
      </c>
      <c r="L34" s="13">
        <f>県内10市!D34+県内10市!E34+県内10市!F34+県内10市!G34+県内10市!H34+県内10市!I34+県内10市!J34</f>
        <v>88723</v>
      </c>
      <c r="M34" s="13"/>
      <c r="N34" s="59"/>
      <c r="O34" s="14">
        <f t="shared" si="3"/>
        <v>107188</v>
      </c>
    </row>
    <row r="35" spans="1:15" ht="21" customHeight="1" x14ac:dyDescent="0.15">
      <c r="A35" s="149"/>
      <c r="B35" s="119" t="s">
        <v>60</v>
      </c>
      <c r="C35" s="11" t="s">
        <v>57</v>
      </c>
      <c r="D35" s="38">
        <f>東津軽郡!O35</f>
        <v>3237</v>
      </c>
      <c r="E35" s="12">
        <f>西津軽郡!O35</f>
        <v>2733</v>
      </c>
      <c r="F35" s="13">
        <f>中津軽郡!O35</f>
        <v>197</v>
      </c>
      <c r="G35" s="13">
        <f>南津軽郡!O35</f>
        <v>4850</v>
      </c>
      <c r="H35" s="13">
        <f>北津軽郡!O35</f>
        <v>5218</v>
      </c>
      <c r="I35" s="13">
        <f>上北郡!D35+上北郡!E35</f>
        <v>3006</v>
      </c>
      <c r="J35" s="13">
        <f>下北郡!O35</f>
        <v>2955</v>
      </c>
      <c r="K35" s="13">
        <f t="shared" si="0"/>
        <v>22196</v>
      </c>
      <c r="L35" s="13">
        <f>県内10市!D35+県内10市!E35+県内10市!F35+県内10市!G35+県内10市!H35+県内10市!I35+県内10市!J35</f>
        <v>104802</v>
      </c>
      <c r="M35" s="13"/>
      <c r="N35" s="59"/>
      <c r="O35" s="14">
        <f t="shared" si="3"/>
        <v>126998</v>
      </c>
    </row>
    <row r="36" spans="1:15" ht="21" customHeight="1" x14ac:dyDescent="0.15">
      <c r="A36" s="149"/>
      <c r="B36" s="119"/>
      <c r="C36" s="11" t="s">
        <v>58</v>
      </c>
      <c r="D36" s="38">
        <f>東津軽郡!O36</f>
        <v>8</v>
      </c>
      <c r="E36" s="12">
        <f>西津軽郡!O36</f>
        <v>10</v>
      </c>
      <c r="F36" s="13">
        <f>中津軽郡!O36</f>
        <v>0</v>
      </c>
      <c r="G36" s="13">
        <f>南津軽郡!O36</f>
        <v>14</v>
      </c>
      <c r="H36" s="13">
        <f>北津軽郡!O36</f>
        <v>16</v>
      </c>
      <c r="I36" s="13">
        <f>上北郡!D36+上北郡!E36</f>
        <v>25</v>
      </c>
      <c r="J36" s="13">
        <f>下北郡!O36</f>
        <v>6</v>
      </c>
      <c r="K36" s="13">
        <f t="shared" si="0"/>
        <v>79</v>
      </c>
      <c r="L36" s="13">
        <f>県内10市!D36+県内10市!E36+県内10市!F36+県内10市!G36+県内10市!H36+県内10市!I36+県内10市!J36</f>
        <v>1024</v>
      </c>
      <c r="M36" s="13"/>
      <c r="N36" s="59"/>
      <c r="O36" s="14">
        <f t="shared" si="3"/>
        <v>1103</v>
      </c>
    </row>
    <row r="37" spans="1:15" ht="21" customHeight="1" x14ac:dyDescent="0.15">
      <c r="A37" s="149"/>
      <c r="B37" s="119"/>
      <c r="C37" s="11" t="s">
        <v>59</v>
      </c>
      <c r="D37" s="60">
        <f>東津軽郡!O37</f>
        <v>3245</v>
      </c>
      <c r="E37" s="61">
        <f>西津軽郡!O37</f>
        <v>2743</v>
      </c>
      <c r="F37" s="42">
        <f>中津軽郡!O37</f>
        <v>197</v>
      </c>
      <c r="G37" s="42">
        <f>南津軽郡!O37</f>
        <v>4864</v>
      </c>
      <c r="H37" s="42">
        <f>北津軽郡!O37</f>
        <v>5234</v>
      </c>
      <c r="I37" s="13">
        <f>上北郡!D37+上北郡!E37</f>
        <v>3031</v>
      </c>
      <c r="J37" s="13">
        <f>下北郡!O37</f>
        <v>2961</v>
      </c>
      <c r="K37" s="13">
        <f t="shared" si="0"/>
        <v>22275</v>
      </c>
      <c r="L37" s="13">
        <f>県内10市!D37+県内10市!E37+県内10市!F37+県内10市!G37+県内10市!H37+県内10市!I37+県内10市!J37</f>
        <v>105826</v>
      </c>
      <c r="M37" s="13"/>
      <c r="N37" s="59"/>
      <c r="O37" s="14">
        <f t="shared" si="3"/>
        <v>128101</v>
      </c>
    </row>
    <row r="38" spans="1:15" ht="21" customHeight="1" x14ac:dyDescent="0.15">
      <c r="A38" s="149"/>
      <c r="B38" s="119" t="s">
        <v>26</v>
      </c>
      <c r="C38" s="11" t="s">
        <v>57</v>
      </c>
      <c r="D38" s="38">
        <f>東津軽郡!O38</f>
        <v>5950</v>
      </c>
      <c r="E38" s="12">
        <f>西津軽郡!O38</f>
        <v>4711</v>
      </c>
      <c r="F38" s="13">
        <f>中津軽郡!O38</f>
        <v>385</v>
      </c>
      <c r="G38" s="13">
        <f>南津軽郡!O38</f>
        <v>8872</v>
      </c>
      <c r="H38" s="13">
        <f>北津軽郡!O38</f>
        <v>9900</v>
      </c>
      <c r="I38" s="13">
        <f>上北郡!D38+上北郡!E38</f>
        <v>5547</v>
      </c>
      <c r="J38" s="13">
        <f>下北郡!O38</f>
        <v>5215</v>
      </c>
      <c r="K38" s="13">
        <f t="shared" si="0"/>
        <v>40580</v>
      </c>
      <c r="L38" s="13">
        <f>県内10市!D38+県内10市!E38+県内10市!F38+県内10市!G38+県内10市!H38+県内10市!I38+県内10市!J38</f>
        <v>193146</v>
      </c>
      <c r="M38" s="13"/>
      <c r="N38" s="59"/>
      <c r="O38" s="14">
        <f>O32+O35</f>
        <v>233726</v>
      </c>
    </row>
    <row r="39" spans="1:15" ht="21" customHeight="1" x14ac:dyDescent="0.15">
      <c r="A39" s="149"/>
      <c r="B39" s="119"/>
      <c r="C39" s="11" t="s">
        <v>58</v>
      </c>
      <c r="D39" s="38">
        <f>東津軽郡!O39</f>
        <v>17</v>
      </c>
      <c r="E39" s="12">
        <f>西津軽郡!O39</f>
        <v>14</v>
      </c>
      <c r="F39" s="13">
        <f>中津軽郡!O39</f>
        <v>0</v>
      </c>
      <c r="G39" s="13">
        <f>南津軽郡!O39</f>
        <v>24</v>
      </c>
      <c r="H39" s="13">
        <f>北津軽郡!O39</f>
        <v>31</v>
      </c>
      <c r="I39" s="13">
        <f>上北郡!D39+上北郡!E39</f>
        <v>39</v>
      </c>
      <c r="J39" s="13">
        <f>下北郡!O39</f>
        <v>35</v>
      </c>
      <c r="K39" s="13">
        <f t="shared" si="0"/>
        <v>160</v>
      </c>
      <c r="L39" s="13">
        <f>県内10市!D39+県内10市!E39+県内10市!F39+県内10市!G39+県内10市!H39+県内10市!I39+県内10市!J39</f>
        <v>1403</v>
      </c>
      <c r="M39" s="13"/>
      <c r="N39" s="59"/>
      <c r="O39" s="14">
        <f>O33+O36</f>
        <v>1563</v>
      </c>
    </row>
    <row r="40" spans="1:15" ht="21" customHeight="1" thickBot="1" x14ac:dyDescent="0.2">
      <c r="A40" s="150"/>
      <c r="B40" s="120"/>
      <c r="C40" s="15" t="s">
        <v>59</v>
      </c>
      <c r="D40" s="60">
        <f>東津軽郡!O40</f>
        <v>5967</v>
      </c>
      <c r="E40" s="61">
        <f>西津軽郡!O40</f>
        <v>4725</v>
      </c>
      <c r="F40" s="42">
        <f>中津軽郡!O40</f>
        <v>385</v>
      </c>
      <c r="G40" s="42">
        <f>南津軽郡!O40</f>
        <v>8896</v>
      </c>
      <c r="H40" s="42">
        <f>北津軽郡!O40</f>
        <v>9931</v>
      </c>
      <c r="I40" s="42">
        <f>上北郡!D40+上北郡!E40</f>
        <v>5586</v>
      </c>
      <c r="J40" s="42">
        <f>下北郡!O40</f>
        <v>5250</v>
      </c>
      <c r="K40" s="42">
        <f t="shared" si="0"/>
        <v>40740</v>
      </c>
      <c r="L40" s="43">
        <f>県内10市!D40+県内10市!E40+県内10市!F40+県内10市!G40+県内10市!H40+県内10市!I40+県内10市!J40</f>
        <v>194549</v>
      </c>
      <c r="M40" s="62"/>
      <c r="N40" s="63"/>
      <c r="O40" s="45">
        <f t="shared" ref="O40:O56" si="4">SUM(K40:L40)</f>
        <v>235289</v>
      </c>
    </row>
    <row r="41" spans="1:15" ht="21" customHeight="1" x14ac:dyDescent="0.15">
      <c r="A41" s="142" t="s">
        <v>63</v>
      </c>
      <c r="B41" s="143"/>
      <c r="C41" s="7" t="s">
        <v>57</v>
      </c>
      <c r="D41" s="33">
        <f>東津軽郡!O41</f>
        <v>323</v>
      </c>
      <c r="E41" s="57">
        <f>西津軽郡!O41</f>
        <v>261</v>
      </c>
      <c r="F41" s="34">
        <f>中津軽郡!O41</f>
        <v>24</v>
      </c>
      <c r="G41" s="34">
        <f>南津軽郡!O41</f>
        <v>326</v>
      </c>
      <c r="H41" s="34">
        <f>北津軽郡!O41</f>
        <v>410</v>
      </c>
      <c r="I41" s="34">
        <f>上北郡!D41+上北郡!E41</f>
        <v>254</v>
      </c>
      <c r="J41" s="34">
        <f>下北郡!O41</f>
        <v>300</v>
      </c>
      <c r="K41" s="34">
        <f t="shared" si="0"/>
        <v>1898</v>
      </c>
      <c r="L41" s="35">
        <f>県内10市!D41+県内10市!E41+県内10市!F41+県内10市!G41+県内10市!H41+県内10市!I41+県内10市!J41</f>
        <v>7113</v>
      </c>
      <c r="M41" s="9"/>
      <c r="N41" s="64"/>
      <c r="O41" s="37">
        <f t="shared" si="4"/>
        <v>9011</v>
      </c>
    </row>
    <row r="42" spans="1:15" ht="21" customHeight="1" x14ac:dyDescent="0.15">
      <c r="A42" s="144"/>
      <c r="B42" s="145"/>
      <c r="C42" s="11" t="s">
        <v>58</v>
      </c>
      <c r="D42" s="38">
        <f>東津軽郡!O42</f>
        <v>17</v>
      </c>
      <c r="E42" s="12">
        <f>西津軽郡!O42</f>
        <v>46</v>
      </c>
      <c r="F42" s="13">
        <f>中津軽郡!O42</f>
        <v>0</v>
      </c>
      <c r="G42" s="13">
        <f>南津軽郡!O42</f>
        <v>71</v>
      </c>
      <c r="H42" s="13">
        <f>北津軽郡!O42</f>
        <v>92</v>
      </c>
      <c r="I42" s="13">
        <f>上北郡!D42+上北郡!E42</f>
        <v>31</v>
      </c>
      <c r="J42" s="13">
        <f>下北郡!O42</f>
        <v>5</v>
      </c>
      <c r="K42" s="13">
        <f t="shared" si="0"/>
        <v>262</v>
      </c>
      <c r="L42" s="13">
        <f>県内10市!D42+県内10市!E42+県内10市!F42+県内10市!G42+県内10市!H42+県内10市!I42+県内10市!J42</f>
        <v>2911</v>
      </c>
      <c r="M42" s="13"/>
      <c r="N42" s="59"/>
      <c r="O42" s="14">
        <f t="shared" si="4"/>
        <v>3173</v>
      </c>
    </row>
    <row r="43" spans="1:15" ht="21" customHeight="1" thickBot="1" x14ac:dyDescent="0.2">
      <c r="A43" s="146"/>
      <c r="B43" s="147"/>
      <c r="C43" s="15" t="s">
        <v>59</v>
      </c>
      <c r="D43" s="60">
        <f>東津軽郡!O43</f>
        <v>340</v>
      </c>
      <c r="E43" s="61">
        <f>西津軽郡!O43</f>
        <v>307</v>
      </c>
      <c r="F43" s="42">
        <f>中津軽郡!O43</f>
        <v>24</v>
      </c>
      <c r="G43" s="42">
        <f>南津軽郡!O43</f>
        <v>397</v>
      </c>
      <c r="H43" s="42">
        <f>北津軽郡!O43</f>
        <v>502</v>
      </c>
      <c r="I43" s="42">
        <f>上北郡!D43+上北郡!E43</f>
        <v>285</v>
      </c>
      <c r="J43" s="42">
        <f>下北郡!O43</f>
        <v>305</v>
      </c>
      <c r="K43" s="42">
        <f t="shared" si="0"/>
        <v>2160</v>
      </c>
      <c r="L43" s="43">
        <f>県内10市!D43+県内10市!E43+県内10市!F43+県内10市!G43+県内10市!H43+県内10市!I43+県内10市!J43</f>
        <v>10024</v>
      </c>
      <c r="M43" s="65"/>
      <c r="N43" s="66"/>
      <c r="O43" s="45">
        <f t="shared" si="4"/>
        <v>12184</v>
      </c>
    </row>
    <row r="44" spans="1:15" ht="21" customHeight="1" x14ac:dyDescent="0.15">
      <c r="A44" s="142" t="s">
        <v>64</v>
      </c>
      <c r="B44" s="143"/>
      <c r="C44" s="7" t="s">
        <v>57</v>
      </c>
      <c r="D44" s="33">
        <f>東津軽郡!O44</f>
        <v>192</v>
      </c>
      <c r="E44" s="57">
        <f>西津軽郡!O44</f>
        <v>165</v>
      </c>
      <c r="F44" s="34">
        <f>中津軽郡!O44</f>
        <v>23</v>
      </c>
      <c r="G44" s="34">
        <f>南津軽郡!O44</f>
        <v>240</v>
      </c>
      <c r="H44" s="34">
        <f>北津軽郡!O44</f>
        <v>335</v>
      </c>
      <c r="I44" s="34">
        <f>上北郡!D44+上北郡!E44</f>
        <v>147</v>
      </c>
      <c r="J44" s="34">
        <f>下北郡!O44</f>
        <v>125</v>
      </c>
      <c r="K44" s="34">
        <f t="shared" si="0"/>
        <v>1227</v>
      </c>
      <c r="L44" s="35">
        <f>県内10市!D44+県内10市!E44+県内10市!F44+県内10市!G44+県内10市!H44+県内10市!I44+県内10市!J44</f>
        <v>5378</v>
      </c>
      <c r="M44" s="22"/>
      <c r="N44" s="67"/>
      <c r="O44" s="37">
        <f t="shared" si="4"/>
        <v>6605</v>
      </c>
    </row>
    <row r="45" spans="1:15" ht="21" customHeight="1" x14ac:dyDescent="0.15">
      <c r="A45" s="144"/>
      <c r="B45" s="145"/>
      <c r="C45" s="11" t="s">
        <v>58</v>
      </c>
      <c r="D45" s="38">
        <f>東津軽郡!O45</f>
        <v>0</v>
      </c>
      <c r="E45" s="12">
        <f>西津軽郡!O45</f>
        <v>0</v>
      </c>
      <c r="F45" s="13">
        <f>中津軽郡!O45</f>
        <v>0</v>
      </c>
      <c r="G45" s="13">
        <f>南津軽郡!O45</f>
        <v>0</v>
      </c>
      <c r="H45" s="13">
        <f>北津軽郡!O45</f>
        <v>0</v>
      </c>
      <c r="I45" s="13">
        <f>上北郡!D45+上北郡!E45</f>
        <v>0</v>
      </c>
      <c r="J45" s="13">
        <f>下北郡!O45</f>
        <v>0</v>
      </c>
      <c r="K45" s="13">
        <f t="shared" si="0"/>
        <v>0</v>
      </c>
      <c r="L45" s="13">
        <f>県内10市!D45+県内10市!E45+県内10市!F45+県内10市!G45+県内10市!H45+県内10市!I45+県内10市!J45</f>
        <v>13</v>
      </c>
      <c r="M45" s="13"/>
      <c r="N45" s="59"/>
      <c r="O45" s="14">
        <f t="shared" si="4"/>
        <v>13</v>
      </c>
    </row>
    <row r="46" spans="1:15" ht="21" customHeight="1" thickBot="1" x14ac:dyDescent="0.2">
      <c r="A46" s="146"/>
      <c r="B46" s="147"/>
      <c r="C46" s="15" t="s">
        <v>59</v>
      </c>
      <c r="D46" s="60">
        <f>東津軽郡!O46</f>
        <v>192</v>
      </c>
      <c r="E46" s="61">
        <f>西津軽郡!O46</f>
        <v>165</v>
      </c>
      <c r="F46" s="42">
        <f>中津軽郡!O46</f>
        <v>23</v>
      </c>
      <c r="G46" s="42">
        <f>南津軽郡!O46</f>
        <v>240</v>
      </c>
      <c r="H46" s="42">
        <f>北津軽郡!O46</f>
        <v>335</v>
      </c>
      <c r="I46" s="42">
        <f>上北郡!D46+上北郡!E46</f>
        <v>147</v>
      </c>
      <c r="J46" s="42">
        <f>下北郡!O46</f>
        <v>125</v>
      </c>
      <c r="K46" s="42">
        <f t="shared" si="0"/>
        <v>1227</v>
      </c>
      <c r="L46" s="43">
        <f>県内10市!D46+県内10市!E46+県内10市!F46+県内10市!G46+県内10市!H46+県内10市!I46+県内10市!J46</f>
        <v>5391</v>
      </c>
      <c r="M46" s="62"/>
      <c r="N46" s="63"/>
      <c r="O46" s="45">
        <f t="shared" si="4"/>
        <v>6618</v>
      </c>
    </row>
    <row r="47" spans="1:15" ht="21" customHeight="1" thickBot="1" x14ac:dyDescent="0.2">
      <c r="A47" s="160" t="s">
        <v>65</v>
      </c>
      <c r="B47" s="161"/>
      <c r="C47" s="162"/>
      <c r="D47" s="33">
        <f>東津軽郡!O47</f>
        <v>8047</v>
      </c>
      <c r="E47" s="57">
        <f>西津軽郡!O47</f>
        <v>6339</v>
      </c>
      <c r="F47" s="34">
        <f>中津軽郡!O47</f>
        <v>533</v>
      </c>
      <c r="G47" s="34">
        <f>南津軽郡!O47</f>
        <v>11424</v>
      </c>
      <c r="H47" s="34">
        <f>北津軽郡!O47</f>
        <v>13399</v>
      </c>
      <c r="I47" s="34">
        <f>上北郡!D47+上北郡!E47</f>
        <v>7122</v>
      </c>
      <c r="J47" s="34">
        <f>下北郡!O47</f>
        <v>6663</v>
      </c>
      <c r="K47" s="34">
        <f t="shared" si="0"/>
        <v>53527</v>
      </c>
      <c r="L47" s="35">
        <f>県内10市!D47+県内10市!E47+県内10市!F47+県内10市!G47+県内10市!H47+県内10市!I47+県内10市!J47</f>
        <v>249592</v>
      </c>
      <c r="M47" s="19"/>
      <c r="N47" s="68"/>
      <c r="O47" s="28">
        <f t="shared" si="4"/>
        <v>303119</v>
      </c>
    </row>
    <row r="48" spans="1:15" ht="21" customHeight="1" thickBot="1" x14ac:dyDescent="0.2">
      <c r="A48" s="160" t="s">
        <v>32</v>
      </c>
      <c r="B48" s="161"/>
      <c r="C48" s="162"/>
      <c r="D48" s="33">
        <f>東津軽郡!O48</f>
        <v>186</v>
      </c>
      <c r="E48" s="57">
        <f>西津軽郡!O48</f>
        <v>100</v>
      </c>
      <c r="F48" s="34">
        <f>中津軽郡!O48</f>
        <v>7</v>
      </c>
      <c r="G48" s="34">
        <f>南津軽郡!O48</f>
        <v>343</v>
      </c>
      <c r="H48" s="34">
        <f>北津軽郡!O48</f>
        <v>465</v>
      </c>
      <c r="I48" s="34">
        <f>上北郡!D48+上北郡!E48</f>
        <v>169</v>
      </c>
      <c r="J48" s="34">
        <f>下北郡!O48</f>
        <v>86</v>
      </c>
      <c r="K48" s="34">
        <f t="shared" si="0"/>
        <v>1356</v>
      </c>
      <c r="L48" s="35">
        <f>県内10市!D48+県内10市!E48+県内10市!F48+県内10市!G48+県内10市!H48+県内10市!I48+県内10市!J48</f>
        <v>6467</v>
      </c>
      <c r="M48" s="69"/>
      <c r="N48" s="70"/>
      <c r="O48" s="28">
        <f t="shared" si="4"/>
        <v>7823</v>
      </c>
    </row>
    <row r="49" spans="1:15" ht="21" customHeight="1" thickBot="1" x14ac:dyDescent="0.2">
      <c r="A49" s="160" t="s">
        <v>66</v>
      </c>
      <c r="B49" s="161"/>
      <c r="C49" s="162"/>
      <c r="D49" s="33">
        <f>東津軽郡!O49</f>
        <v>8233</v>
      </c>
      <c r="E49" s="57">
        <f>西津軽郡!O49</f>
        <v>6439</v>
      </c>
      <c r="F49" s="34">
        <f>中津軽郡!O49</f>
        <v>540</v>
      </c>
      <c r="G49" s="34">
        <f>南津軽郡!O49</f>
        <v>11767</v>
      </c>
      <c r="H49" s="34">
        <f>北津軽郡!O49</f>
        <v>13864</v>
      </c>
      <c r="I49" s="34">
        <f>上北郡!D49+上北郡!E49</f>
        <v>7291</v>
      </c>
      <c r="J49" s="34">
        <f>下北郡!O49</f>
        <v>6749</v>
      </c>
      <c r="K49" s="34">
        <f t="shared" si="0"/>
        <v>54883</v>
      </c>
      <c r="L49" s="35">
        <f>県内10市!D49+県内10市!E49+県内10市!F49+県内10市!G49+県内10市!H49+県内10市!I49+県内10市!J49</f>
        <v>256059</v>
      </c>
      <c r="M49" s="19"/>
      <c r="N49" s="68"/>
      <c r="O49" s="28">
        <f t="shared" si="4"/>
        <v>310942</v>
      </c>
    </row>
    <row r="50" spans="1:15" ht="21" customHeight="1" x14ac:dyDescent="0.15">
      <c r="A50" s="181" t="s">
        <v>34</v>
      </c>
      <c r="B50" s="143" t="s">
        <v>67</v>
      </c>
      <c r="C50" s="7" t="s">
        <v>68</v>
      </c>
      <c r="D50" s="33">
        <f>東津軽郡!O50</f>
        <v>4874</v>
      </c>
      <c r="E50" s="57">
        <f>西津軽郡!O50</f>
        <v>4292</v>
      </c>
      <c r="F50" s="34">
        <f>中津軽郡!O50</f>
        <v>350</v>
      </c>
      <c r="G50" s="34">
        <f>南津軽郡!O50</f>
        <v>9130</v>
      </c>
      <c r="H50" s="34">
        <f>北津軽郡!O50</f>
        <v>10412</v>
      </c>
      <c r="I50" s="34">
        <f>上北郡!D50+上北郡!E50</f>
        <v>3857</v>
      </c>
      <c r="J50" s="34">
        <f>下北郡!O50</f>
        <v>2967</v>
      </c>
      <c r="K50" s="34">
        <f t="shared" si="0"/>
        <v>35882</v>
      </c>
      <c r="L50" s="35">
        <f>県内10市!D50+県内10市!E50+県内10市!F50+県内10市!G50+県内10市!H50+県内10市!I50+県内10市!J50</f>
        <v>168566</v>
      </c>
      <c r="M50" s="22"/>
      <c r="N50" s="67"/>
      <c r="O50" s="37">
        <f t="shared" si="4"/>
        <v>204448</v>
      </c>
    </row>
    <row r="51" spans="1:15" ht="21" customHeight="1" x14ac:dyDescent="0.15">
      <c r="A51" s="117"/>
      <c r="B51" s="145"/>
      <c r="C51" s="11" t="s">
        <v>69</v>
      </c>
      <c r="D51" s="71">
        <f>東津軽郡!O51</f>
        <v>2806</v>
      </c>
      <c r="E51" s="13">
        <f>西津軽郡!O51</f>
        <v>3136</v>
      </c>
      <c r="F51" s="13">
        <f>中津軽郡!O51</f>
        <v>300</v>
      </c>
      <c r="G51" s="13">
        <f>南津軽郡!O51</f>
        <v>4461</v>
      </c>
      <c r="H51" s="13">
        <f>北津軽郡!O51</f>
        <v>6888</v>
      </c>
      <c r="I51" s="13">
        <f>上北郡!D51+上北郡!E51</f>
        <v>1802</v>
      </c>
      <c r="J51" s="13">
        <f>下北郡!O51</f>
        <v>2340</v>
      </c>
      <c r="K51" s="13">
        <f t="shared" si="0"/>
        <v>21733</v>
      </c>
      <c r="L51" s="13">
        <f>県内10市!D51+県内10市!E51+県内10市!F51+県内10市!G51+県内10市!H51+県内10市!I51+県内10市!J51</f>
        <v>59980</v>
      </c>
      <c r="M51" s="13"/>
      <c r="N51" s="59"/>
      <c r="O51" s="14">
        <f t="shared" si="4"/>
        <v>81713</v>
      </c>
    </row>
    <row r="52" spans="1:15" ht="21" customHeight="1" x14ac:dyDescent="0.15">
      <c r="A52" s="117"/>
      <c r="B52" s="145"/>
      <c r="C52" s="11" t="s">
        <v>59</v>
      </c>
      <c r="D52" s="71">
        <f>東津軽郡!O52</f>
        <v>7680</v>
      </c>
      <c r="E52" s="13">
        <f>西津軽郡!O52</f>
        <v>7428</v>
      </c>
      <c r="F52" s="13">
        <f>中津軽郡!O52</f>
        <v>650</v>
      </c>
      <c r="G52" s="13">
        <f>南津軽郡!O52</f>
        <v>13591</v>
      </c>
      <c r="H52" s="13">
        <f>北津軽郡!O52</f>
        <v>17300</v>
      </c>
      <c r="I52" s="13">
        <f>上北郡!D52+上北郡!E52</f>
        <v>5659</v>
      </c>
      <c r="J52" s="13">
        <f>下北郡!O52</f>
        <v>5307</v>
      </c>
      <c r="K52" s="13">
        <f t="shared" si="0"/>
        <v>57615</v>
      </c>
      <c r="L52" s="13">
        <f>県内10市!D52+県内10市!E52+県内10市!F52+県内10市!G52+県内10市!H52+県内10市!I52+県内10市!J52</f>
        <v>228546</v>
      </c>
      <c r="M52" s="13"/>
      <c r="N52" s="59"/>
      <c r="O52" s="14">
        <f t="shared" si="4"/>
        <v>286161</v>
      </c>
    </row>
    <row r="53" spans="1:15" ht="21" customHeight="1" x14ac:dyDescent="0.15">
      <c r="A53" s="117"/>
      <c r="B53" s="166" t="s">
        <v>38</v>
      </c>
      <c r="C53" s="167"/>
      <c r="D53" s="71">
        <f>東津軽郡!O53</f>
        <v>51</v>
      </c>
      <c r="E53" s="13">
        <f>西津軽郡!O53</f>
        <v>61</v>
      </c>
      <c r="F53" s="13">
        <f>中津軽郡!O53</f>
        <v>5</v>
      </c>
      <c r="G53" s="13">
        <f>南津軽郡!O53</f>
        <v>64</v>
      </c>
      <c r="H53" s="13">
        <f>北津軽郡!O53</f>
        <v>92</v>
      </c>
      <c r="I53" s="13">
        <f>上北郡!D53+上北郡!E53</f>
        <v>30</v>
      </c>
      <c r="J53" s="13">
        <f>下北郡!O53</f>
        <v>23</v>
      </c>
      <c r="K53" s="13">
        <f t="shared" si="0"/>
        <v>326</v>
      </c>
      <c r="L53" s="13">
        <f>県内10市!D53+県内10市!E53+県内10市!F53+県内10市!G53+県内10市!H53+県内10市!I53+県内10市!J53</f>
        <v>1238</v>
      </c>
      <c r="M53" s="13"/>
      <c r="N53" s="59"/>
      <c r="O53" s="14">
        <f t="shared" si="4"/>
        <v>1564</v>
      </c>
    </row>
    <row r="54" spans="1:15" ht="21" customHeight="1" thickBot="1" x14ac:dyDescent="0.2">
      <c r="A54" s="118"/>
      <c r="B54" s="182" t="s">
        <v>39</v>
      </c>
      <c r="C54" s="183"/>
      <c r="D54" s="72" t="str">
        <f>東津軽郡!O54</f>
        <v>-</v>
      </c>
      <c r="E54" s="73" t="str">
        <f>西津軽郡!O54</f>
        <v>-</v>
      </c>
      <c r="F54" s="51" t="str">
        <f>中津軽郡!O54</f>
        <v>-</v>
      </c>
      <c r="G54" s="51" t="str">
        <f>南津軽郡!O54</f>
        <v>-</v>
      </c>
      <c r="H54" s="51" t="str">
        <f>北津軽郡!O54</f>
        <v>-</v>
      </c>
      <c r="I54" s="50" t="s">
        <v>40</v>
      </c>
      <c r="J54" s="51" t="str">
        <f>下北郡!O54</f>
        <v>-</v>
      </c>
      <c r="K54" s="50" t="s">
        <v>40</v>
      </c>
      <c r="L54" s="74" t="s">
        <v>40</v>
      </c>
      <c r="M54" s="62"/>
      <c r="N54" s="63"/>
      <c r="O54" s="53" t="s">
        <v>40</v>
      </c>
    </row>
    <row r="55" spans="1:15" ht="21" customHeight="1" thickBot="1" x14ac:dyDescent="0.2">
      <c r="A55" s="152" t="s">
        <v>41</v>
      </c>
      <c r="B55" s="153"/>
      <c r="C55" s="154"/>
      <c r="D55" s="33">
        <f>東津軽郡!O55</f>
        <v>7731</v>
      </c>
      <c r="E55" s="57">
        <f>西津軽郡!O55</f>
        <v>7489</v>
      </c>
      <c r="F55" s="34">
        <f>中津軽郡!O55</f>
        <v>655</v>
      </c>
      <c r="G55" s="34">
        <f>南津軽郡!O55</f>
        <v>13655</v>
      </c>
      <c r="H55" s="34">
        <f>北津軽郡!O55</f>
        <v>17392</v>
      </c>
      <c r="I55" s="34">
        <f>上北郡!D55+上北郡!E55</f>
        <v>5689</v>
      </c>
      <c r="J55" s="34">
        <f>下北郡!O55</f>
        <v>5330</v>
      </c>
      <c r="K55" s="34">
        <f t="shared" si="0"/>
        <v>57941</v>
      </c>
      <c r="L55" s="35">
        <f>県内10市!D55+県内10市!E55+県内10市!F55+県内10市!G55+県内10市!H55+県内10市!I55+県内10市!J55</f>
        <v>229784</v>
      </c>
      <c r="M55" s="19"/>
      <c r="N55" s="68"/>
      <c r="O55" s="28">
        <f t="shared" si="4"/>
        <v>287725</v>
      </c>
    </row>
    <row r="56" spans="1:15" ht="23.25" customHeight="1" thickBot="1" x14ac:dyDescent="0.2">
      <c r="A56" s="155" t="s">
        <v>42</v>
      </c>
      <c r="B56" s="156"/>
      <c r="C56" s="157"/>
      <c r="D56" s="54">
        <f>東津軽郡!O56</f>
        <v>15964</v>
      </c>
      <c r="E56" s="26">
        <f>西津軽郡!O56</f>
        <v>13928</v>
      </c>
      <c r="F56" s="27">
        <f>中津軽郡!O56</f>
        <v>1195</v>
      </c>
      <c r="G56" s="27">
        <f>南津軽郡!O56</f>
        <v>25422</v>
      </c>
      <c r="H56" s="27">
        <f>北津軽郡!O56</f>
        <v>31256</v>
      </c>
      <c r="I56" s="27">
        <f>上北郡!D56+上北郡!E56</f>
        <v>12980</v>
      </c>
      <c r="J56" s="27">
        <f>下北郡!O56</f>
        <v>12079</v>
      </c>
      <c r="K56" s="27">
        <f t="shared" si="0"/>
        <v>112824</v>
      </c>
      <c r="L56" s="27">
        <f>県内10市!D56+県内10市!E56+県内10市!F56+県内10市!G56+県内10市!H56+県内10市!I56+県内10市!J56</f>
        <v>485843</v>
      </c>
      <c r="M56" s="27"/>
      <c r="N56" s="75"/>
      <c r="O56" s="28">
        <f t="shared" si="4"/>
        <v>598667</v>
      </c>
    </row>
    <row r="59" spans="1:15" x14ac:dyDescent="0.1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</row>
    <row r="60" spans="1:15" x14ac:dyDescent="0.15">
      <c r="A60" s="159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</row>
  </sheetData>
  <mergeCells count="41">
    <mergeCell ref="A55:C55"/>
    <mergeCell ref="A56:C56"/>
    <mergeCell ref="A59:O60"/>
    <mergeCell ref="A41:B43"/>
    <mergeCell ref="A44:B46"/>
    <mergeCell ref="A47:C47"/>
    <mergeCell ref="A48:C48"/>
    <mergeCell ref="A49:C49"/>
    <mergeCell ref="A50:A54"/>
    <mergeCell ref="B50:B52"/>
    <mergeCell ref="B53:C53"/>
    <mergeCell ref="B54:C54"/>
    <mergeCell ref="A23:A31"/>
    <mergeCell ref="B23:B25"/>
    <mergeCell ref="B26:B28"/>
    <mergeCell ref="B29:B31"/>
    <mergeCell ref="A32:A40"/>
    <mergeCell ref="B32:B34"/>
    <mergeCell ref="B35:B37"/>
    <mergeCell ref="B38:B40"/>
    <mergeCell ref="O7:O10"/>
    <mergeCell ref="A8:A10"/>
    <mergeCell ref="B8:B10"/>
    <mergeCell ref="C8:C10"/>
    <mergeCell ref="A11:A22"/>
    <mergeCell ref="B11:B13"/>
    <mergeCell ref="B14:B16"/>
    <mergeCell ref="B17:B19"/>
    <mergeCell ref="B20:B22"/>
    <mergeCell ref="I7:I10"/>
    <mergeCell ref="J7:J10"/>
    <mergeCell ref="K7:K10"/>
    <mergeCell ref="L7:L10"/>
    <mergeCell ref="M7:M10"/>
    <mergeCell ref="N7:N10"/>
    <mergeCell ref="A7:C7"/>
    <mergeCell ref="D7:D10"/>
    <mergeCell ref="E7:E10"/>
    <mergeCell ref="F7:F10"/>
    <mergeCell ref="G7:G10"/>
    <mergeCell ref="H7:H10"/>
  </mergeCells>
  <phoneticPr fontId="2"/>
  <pageMargins left="0.39370078740157483" right="0.39370078740157483" top="0.59055118110236227" bottom="0.19685039370078741" header="0.51181102362204722" footer="0.51181102362204722"/>
  <pageSetup paperSize="9" scale="6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65295-038B-494B-9B41-0A9672F4A3EE}">
  <sheetPr>
    <tabColor rgb="FFFFFF00"/>
    <pageSetUpPr fitToPage="1"/>
  </sheetPr>
  <dimension ref="A1:O60"/>
  <sheetViews>
    <sheetView zoomScaleNormal="100" workbookViewId="0">
      <selection activeCell="G4" sqref="G4"/>
    </sheetView>
  </sheetViews>
  <sheetFormatPr defaultRowHeight="13.5" x14ac:dyDescent="0.15"/>
  <cols>
    <col min="1" max="1" width="4" style="1" customWidth="1"/>
    <col min="2" max="2" width="7.25" style="1" customWidth="1"/>
    <col min="3" max="3" width="9" style="1"/>
    <col min="4" max="15" width="9.5" style="1" customWidth="1"/>
    <col min="16" max="16384" width="9" style="1"/>
  </cols>
  <sheetData>
    <row r="1" spans="1:15" ht="15" customHeight="1" x14ac:dyDescent="0.15"/>
    <row r="2" spans="1:15" ht="15" customHeight="1" x14ac:dyDescent="0.15"/>
    <row r="3" spans="1:15" ht="15" customHeight="1" x14ac:dyDescent="0.15"/>
    <row r="4" spans="1:15" ht="15" customHeight="1" x14ac:dyDescent="0.2">
      <c r="A4" s="29"/>
      <c r="B4" s="29"/>
      <c r="C4" s="29"/>
      <c r="D4" s="29"/>
      <c r="E4" s="29"/>
      <c r="F4" s="30"/>
      <c r="G4" s="1" t="s">
        <v>43</v>
      </c>
    </row>
    <row r="5" spans="1:15" ht="15" customHeight="1" x14ac:dyDescent="0.15">
      <c r="A5" s="6"/>
      <c r="B5" s="6"/>
      <c r="C5" s="6"/>
      <c r="D5" s="6"/>
      <c r="E5" s="6"/>
      <c r="O5" s="31"/>
    </row>
    <row r="6" spans="1:15" ht="15" customHeight="1" thickBot="1" x14ac:dyDescent="0.2">
      <c r="O6" s="32"/>
    </row>
    <row r="7" spans="1:15" ht="48" customHeight="1" x14ac:dyDescent="0.15">
      <c r="A7" s="127" t="s">
        <v>3</v>
      </c>
      <c r="B7" s="128"/>
      <c r="C7" s="129"/>
      <c r="D7" s="192" t="s">
        <v>75</v>
      </c>
      <c r="E7" s="136" t="s">
        <v>51</v>
      </c>
      <c r="F7" s="136" t="s">
        <v>72</v>
      </c>
      <c r="G7" s="136" t="s">
        <v>76</v>
      </c>
      <c r="H7" s="195" t="s">
        <v>77</v>
      </c>
      <c r="I7" s="136"/>
      <c r="J7" s="136"/>
      <c r="K7" s="136"/>
      <c r="L7" s="136"/>
      <c r="M7" s="136"/>
      <c r="N7" s="136"/>
      <c r="O7" s="176" t="s">
        <v>78</v>
      </c>
    </row>
    <row r="8" spans="1:15" x14ac:dyDescent="0.15">
      <c r="A8" s="117" t="s">
        <v>53</v>
      </c>
      <c r="B8" s="119" t="s">
        <v>54</v>
      </c>
      <c r="C8" s="121" t="s">
        <v>55</v>
      </c>
      <c r="D8" s="193"/>
      <c r="E8" s="174"/>
      <c r="F8" s="174"/>
      <c r="G8" s="174"/>
      <c r="H8" s="196"/>
      <c r="I8" s="174"/>
      <c r="J8" s="179"/>
      <c r="K8" s="179"/>
      <c r="L8" s="174"/>
      <c r="M8" s="174"/>
      <c r="N8" s="174"/>
      <c r="O8" s="177"/>
    </row>
    <row r="9" spans="1:15" x14ac:dyDescent="0.15">
      <c r="A9" s="117"/>
      <c r="B9" s="119"/>
      <c r="C9" s="121"/>
      <c r="D9" s="193"/>
      <c r="E9" s="174"/>
      <c r="F9" s="174"/>
      <c r="G9" s="174"/>
      <c r="H9" s="196"/>
      <c r="I9" s="174"/>
      <c r="J9" s="179"/>
      <c r="K9" s="179"/>
      <c r="L9" s="174"/>
      <c r="M9" s="174"/>
      <c r="N9" s="174"/>
      <c r="O9" s="177"/>
    </row>
    <row r="10" spans="1:15" ht="18.75" customHeight="1" thickBot="1" x14ac:dyDescent="0.2">
      <c r="A10" s="118"/>
      <c r="B10" s="120"/>
      <c r="C10" s="122"/>
      <c r="D10" s="194"/>
      <c r="E10" s="175"/>
      <c r="F10" s="175"/>
      <c r="G10" s="175"/>
      <c r="H10" s="197"/>
      <c r="I10" s="175"/>
      <c r="J10" s="180"/>
      <c r="K10" s="180"/>
      <c r="L10" s="175"/>
      <c r="M10" s="175"/>
      <c r="N10" s="175"/>
      <c r="O10" s="178"/>
    </row>
    <row r="11" spans="1:15" ht="21" customHeight="1" x14ac:dyDescent="0.15">
      <c r="A11" s="148" t="s">
        <v>19</v>
      </c>
      <c r="B11" s="151" t="s">
        <v>56</v>
      </c>
      <c r="C11" s="7" t="s">
        <v>57</v>
      </c>
      <c r="D11" s="57">
        <f>上北郡!O11-上北郡!D11-上北郡!E11</f>
        <v>2702</v>
      </c>
      <c r="E11" s="34">
        <f>三戸郡!O11</f>
        <v>1542</v>
      </c>
      <c r="F11" s="34">
        <f t="shared" ref="F11:F56" si="0">SUM(D11:E11)</f>
        <v>4244</v>
      </c>
      <c r="G11" s="62">
        <f>県内10市!K11+県内10市!L11+県内10市!M11</f>
        <v>6217</v>
      </c>
      <c r="H11" s="76">
        <f t="shared" ref="H11:H56" si="1">SUM(F11:G11)</f>
        <v>10461</v>
      </c>
      <c r="I11" s="77"/>
      <c r="J11" s="77"/>
      <c r="K11" s="77"/>
      <c r="L11" s="77"/>
      <c r="M11" s="77"/>
      <c r="N11" s="77"/>
      <c r="O11" s="10">
        <f>青森管轄!O11+八戸管轄!H11</f>
        <v>24768</v>
      </c>
    </row>
    <row r="12" spans="1:15" ht="21" customHeight="1" x14ac:dyDescent="0.15">
      <c r="A12" s="149"/>
      <c r="B12" s="119"/>
      <c r="C12" s="11" t="s">
        <v>58</v>
      </c>
      <c r="D12" s="38">
        <f>上北郡!O12-上北郡!D12-上北郡!E12</f>
        <v>573</v>
      </c>
      <c r="E12" s="13">
        <f>三戸郡!O12</f>
        <v>516</v>
      </c>
      <c r="F12" s="13">
        <f t="shared" si="0"/>
        <v>1089</v>
      </c>
      <c r="G12" s="62">
        <f>県内10市!K12+県内10市!L12+県内10市!M12</f>
        <v>2757</v>
      </c>
      <c r="H12" s="78">
        <f t="shared" si="1"/>
        <v>3846</v>
      </c>
      <c r="I12" s="40"/>
      <c r="J12" s="40"/>
      <c r="K12" s="40"/>
      <c r="L12" s="40"/>
      <c r="M12" s="40"/>
      <c r="N12" s="40"/>
      <c r="O12" s="14">
        <f>青森管轄!O12+八戸管轄!H12</f>
        <v>8756</v>
      </c>
    </row>
    <row r="13" spans="1:15" ht="21" customHeight="1" x14ac:dyDescent="0.15">
      <c r="A13" s="149"/>
      <c r="B13" s="119"/>
      <c r="C13" s="11" t="s">
        <v>59</v>
      </c>
      <c r="D13" s="38">
        <f>上北郡!O13-上北郡!D13-上北郡!E13</f>
        <v>3275</v>
      </c>
      <c r="E13" s="13">
        <f>三戸郡!O13</f>
        <v>2058</v>
      </c>
      <c r="F13" s="13">
        <f t="shared" si="0"/>
        <v>5333</v>
      </c>
      <c r="G13" s="62">
        <f>県内10市!K13+県内10市!L13+県内10市!M13</f>
        <v>8974</v>
      </c>
      <c r="H13" s="78">
        <f t="shared" si="1"/>
        <v>14307</v>
      </c>
      <c r="I13" s="40"/>
      <c r="J13" s="40"/>
      <c r="K13" s="40"/>
      <c r="L13" s="40"/>
      <c r="M13" s="40"/>
      <c r="N13" s="40"/>
      <c r="O13" s="14">
        <f>青森管轄!O13+八戸管轄!H13</f>
        <v>33524</v>
      </c>
    </row>
    <row r="14" spans="1:15" ht="21" customHeight="1" x14ac:dyDescent="0.15">
      <c r="A14" s="149"/>
      <c r="B14" s="119" t="s">
        <v>60</v>
      </c>
      <c r="C14" s="11" t="s">
        <v>57</v>
      </c>
      <c r="D14" s="38">
        <f>上北郡!O14-上北郡!D14-上北郡!E14</f>
        <v>4069</v>
      </c>
      <c r="E14" s="13">
        <f>三戸郡!O14</f>
        <v>2521</v>
      </c>
      <c r="F14" s="13">
        <f t="shared" si="0"/>
        <v>6590</v>
      </c>
      <c r="G14" s="62">
        <f>県内10市!K14+県内10市!L14+県内10市!M14</f>
        <v>12000</v>
      </c>
      <c r="H14" s="78">
        <f t="shared" si="1"/>
        <v>18590</v>
      </c>
      <c r="I14" s="40"/>
      <c r="J14" s="40"/>
      <c r="K14" s="40"/>
      <c r="L14" s="40"/>
      <c r="M14" s="40"/>
      <c r="N14" s="40"/>
      <c r="O14" s="14">
        <f>青森管轄!O14+八戸管轄!H14</f>
        <v>45413</v>
      </c>
    </row>
    <row r="15" spans="1:15" ht="21" customHeight="1" x14ac:dyDescent="0.15">
      <c r="A15" s="149"/>
      <c r="B15" s="119"/>
      <c r="C15" s="11" t="s">
        <v>58</v>
      </c>
      <c r="D15" s="38">
        <f>上北郡!O15-上北郡!D15-上北郡!E15</f>
        <v>52</v>
      </c>
      <c r="E15" s="13">
        <f>三戸郡!O15</f>
        <v>46</v>
      </c>
      <c r="F15" s="13">
        <f t="shared" si="0"/>
        <v>98</v>
      </c>
      <c r="G15" s="62">
        <f>県内10市!K15+県内10市!L15+県内10市!M15</f>
        <v>159</v>
      </c>
      <c r="H15" s="78">
        <f t="shared" si="1"/>
        <v>257</v>
      </c>
      <c r="I15" s="40"/>
      <c r="J15" s="40"/>
      <c r="K15" s="40"/>
      <c r="L15" s="40"/>
      <c r="M15" s="40"/>
      <c r="N15" s="40"/>
      <c r="O15" s="14">
        <f>青森管轄!O15+八戸管轄!H15</f>
        <v>658</v>
      </c>
    </row>
    <row r="16" spans="1:15" ht="21" customHeight="1" x14ac:dyDescent="0.15">
      <c r="A16" s="149"/>
      <c r="B16" s="119"/>
      <c r="C16" s="11" t="s">
        <v>59</v>
      </c>
      <c r="D16" s="38">
        <f>上北郡!O16-上北郡!D16-上北郡!E16</f>
        <v>4121</v>
      </c>
      <c r="E16" s="13">
        <f>三戸郡!O16</f>
        <v>2567</v>
      </c>
      <c r="F16" s="13">
        <f t="shared" si="0"/>
        <v>6688</v>
      </c>
      <c r="G16" s="62">
        <f>県内10市!K16+県内10市!L16+県内10市!M16</f>
        <v>12159</v>
      </c>
      <c r="H16" s="78">
        <f t="shared" si="1"/>
        <v>18847</v>
      </c>
      <c r="I16" s="40"/>
      <c r="J16" s="40"/>
      <c r="K16" s="40"/>
      <c r="L16" s="40"/>
      <c r="M16" s="40"/>
      <c r="N16" s="40"/>
      <c r="O16" s="14">
        <f>青森管轄!O16+八戸管轄!H16</f>
        <v>46071</v>
      </c>
    </row>
    <row r="17" spans="1:15" ht="21" customHeight="1" x14ac:dyDescent="0.15">
      <c r="A17" s="149"/>
      <c r="B17" s="119" t="s">
        <v>61</v>
      </c>
      <c r="C17" s="11" t="s">
        <v>57</v>
      </c>
      <c r="D17" s="38">
        <f>上北郡!O17-上北郡!D17-上北郡!E17</f>
        <v>18</v>
      </c>
      <c r="E17" s="13">
        <f>三戸郡!O17</f>
        <v>10</v>
      </c>
      <c r="F17" s="13">
        <f t="shared" si="0"/>
        <v>28</v>
      </c>
      <c r="G17" s="62">
        <f>県内10市!K17+県内10市!L17+県内10市!M17</f>
        <v>52</v>
      </c>
      <c r="H17" s="78">
        <f t="shared" si="1"/>
        <v>80</v>
      </c>
      <c r="I17" s="40"/>
      <c r="J17" s="40"/>
      <c r="K17" s="40"/>
      <c r="L17" s="40"/>
      <c r="M17" s="40"/>
      <c r="N17" s="40"/>
      <c r="O17" s="14">
        <f>青森管轄!O17+八戸管轄!H17</f>
        <v>186</v>
      </c>
    </row>
    <row r="18" spans="1:15" ht="21" customHeight="1" x14ac:dyDescent="0.15">
      <c r="A18" s="149"/>
      <c r="B18" s="119"/>
      <c r="C18" s="11" t="s">
        <v>58</v>
      </c>
      <c r="D18" s="38">
        <f>上北郡!O18-上北郡!D18-上北郡!E18</f>
        <v>48</v>
      </c>
      <c r="E18" s="13">
        <f>三戸郡!O18</f>
        <v>38</v>
      </c>
      <c r="F18" s="13">
        <f t="shared" si="0"/>
        <v>86</v>
      </c>
      <c r="G18" s="62">
        <f>県内10市!K18+県内10市!L18+県内10市!M18</f>
        <v>501</v>
      </c>
      <c r="H18" s="78">
        <f t="shared" si="1"/>
        <v>587</v>
      </c>
      <c r="I18" s="40"/>
      <c r="J18" s="40"/>
      <c r="K18" s="40"/>
      <c r="L18" s="40"/>
      <c r="M18" s="40"/>
      <c r="N18" s="40"/>
      <c r="O18" s="14">
        <f>青森管轄!O18+八戸管轄!H18</f>
        <v>897</v>
      </c>
    </row>
    <row r="19" spans="1:15" ht="21" customHeight="1" x14ac:dyDescent="0.15">
      <c r="A19" s="149"/>
      <c r="B19" s="119"/>
      <c r="C19" s="11" t="s">
        <v>59</v>
      </c>
      <c r="D19" s="38">
        <f>上北郡!O19-上北郡!D19-上北郡!E19</f>
        <v>66</v>
      </c>
      <c r="E19" s="13">
        <f>三戸郡!O19</f>
        <v>48</v>
      </c>
      <c r="F19" s="13">
        <f t="shared" si="0"/>
        <v>114</v>
      </c>
      <c r="G19" s="62">
        <f>県内10市!K19+県内10市!L19+県内10市!M19</f>
        <v>553</v>
      </c>
      <c r="H19" s="78">
        <f t="shared" si="1"/>
        <v>667</v>
      </c>
      <c r="I19" s="40"/>
      <c r="J19" s="40"/>
      <c r="K19" s="40"/>
      <c r="L19" s="40"/>
      <c r="M19" s="40"/>
      <c r="N19" s="40"/>
      <c r="O19" s="14">
        <f>青森管轄!O19+八戸管轄!H19</f>
        <v>1083</v>
      </c>
    </row>
    <row r="20" spans="1:15" ht="21" customHeight="1" x14ac:dyDescent="0.15">
      <c r="A20" s="149"/>
      <c r="B20" s="119" t="s">
        <v>26</v>
      </c>
      <c r="C20" s="11" t="s">
        <v>57</v>
      </c>
      <c r="D20" s="38">
        <f>上北郡!O20-上北郡!D20-上北郡!E20</f>
        <v>6789</v>
      </c>
      <c r="E20" s="13">
        <f>三戸郡!O20</f>
        <v>4073</v>
      </c>
      <c r="F20" s="13">
        <f t="shared" si="0"/>
        <v>10862</v>
      </c>
      <c r="G20" s="62">
        <f>県内10市!K20+県内10市!L20+県内10市!M20</f>
        <v>18269</v>
      </c>
      <c r="H20" s="78">
        <f t="shared" si="1"/>
        <v>29131</v>
      </c>
      <c r="I20" s="12"/>
      <c r="J20" s="12"/>
      <c r="K20" s="12"/>
      <c r="L20" s="12"/>
      <c r="M20" s="12"/>
      <c r="N20" s="12"/>
      <c r="O20" s="14">
        <f>青森管轄!O20+八戸管轄!H20</f>
        <v>70367</v>
      </c>
    </row>
    <row r="21" spans="1:15" ht="21" customHeight="1" x14ac:dyDescent="0.15">
      <c r="A21" s="149"/>
      <c r="B21" s="119"/>
      <c r="C21" s="11" t="s">
        <v>58</v>
      </c>
      <c r="D21" s="38">
        <f>上北郡!O21-上北郡!D21-上北郡!E21</f>
        <v>673</v>
      </c>
      <c r="E21" s="13">
        <f>三戸郡!O21</f>
        <v>600</v>
      </c>
      <c r="F21" s="13">
        <f t="shared" si="0"/>
        <v>1273</v>
      </c>
      <c r="G21" s="62">
        <f>県内10市!K21+県内10市!L21+県内10市!M21</f>
        <v>3417</v>
      </c>
      <c r="H21" s="78">
        <f t="shared" si="1"/>
        <v>4690</v>
      </c>
      <c r="I21" s="12"/>
      <c r="J21" s="12"/>
      <c r="K21" s="12"/>
      <c r="L21" s="12"/>
      <c r="M21" s="12"/>
      <c r="N21" s="12"/>
      <c r="O21" s="14">
        <f>青森管轄!O21+八戸管轄!H21</f>
        <v>10311</v>
      </c>
    </row>
    <row r="22" spans="1:15" ht="21" customHeight="1" thickBot="1" x14ac:dyDescent="0.2">
      <c r="A22" s="150"/>
      <c r="B22" s="120"/>
      <c r="C22" s="15" t="s">
        <v>59</v>
      </c>
      <c r="D22" s="61">
        <f>上北郡!O22-上北郡!D22-上北郡!E22</f>
        <v>7462</v>
      </c>
      <c r="E22" s="42">
        <f>三戸郡!O22</f>
        <v>4673</v>
      </c>
      <c r="F22" s="69">
        <f t="shared" si="0"/>
        <v>12135</v>
      </c>
      <c r="G22" s="62">
        <f>県内10市!K22+県内10市!L22+県内10市!M22</f>
        <v>21686</v>
      </c>
      <c r="H22" s="79">
        <f t="shared" si="1"/>
        <v>33821</v>
      </c>
      <c r="I22" s="21"/>
      <c r="J22" s="21"/>
      <c r="K22" s="21"/>
      <c r="L22" s="21"/>
      <c r="M22" s="21"/>
      <c r="N22" s="21"/>
      <c r="O22" s="17">
        <f>青森管轄!O22+八戸管轄!H22</f>
        <v>80678</v>
      </c>
    </row>
    <row r="23" spans="1:15" ht="21" customHeight="1" x14ac:dyDescent="0.15">
      <c r="A23" s="148" t="s">
        <v>27</v>
      </c>
      <c r="B23" s="151" t="s">
        <v>56</v>
      </c>
      <c r="C23" s="7" t="s">
        <v>57</v>
      </c>
      <c r="D23" s="57">
        <f>上北郡!O23-上北郡!D23-上北郡!E23</f>
        <v>65</v>
      </c>
      <c r="E23" s="34">
        <f>三戸郡!O23</f>
        <v>14</v>
      </c>
      <c r="F23" s="42">
        <f t="shared" si="0"/>
        <v>79</v>
      </c>
      <c r="G23" s="34">
        <f>県内10市!K23+県内10市!L23+県内10市!M23</f>
        <v>84</v>
      </c>
      <c r="H23" s="80">
        <f t="shared" si="1"/>
        <v>163</v>
      </c>
      <c r="I23" s="77"/>
      <c r="J23" s="77"/>
      <c r="K23" s="77"/>
      <c r="L23" s="77"/>
      <c r="M23" s="77"/>
      <c r="N23" s="77"/>
      <c r="O23" s="10">
        <f>青森管轄!O23+八戸管轄!H23</f>
        <v>387</v>
      </c>
    </row>
    <row r="24" spans="1:15" ht="21" customHeight="1" x14ac:dyDescent="0.15">
      <c r="A24" s="149"/>
      <c r="B24" s="119"/>
      <c r="C24" s="11" t="s">
        <v>58</v>
      </c>
      <c r="D24" s="38">
        <f>上北郡!O24-上北郡!D24-上北郡!E24</f>
        <v>153</v>
      </c>
      <c r="E24" s="13">
        <f>三戸郡!O24</f>
        <v>66</v>
      </c>
      <c r="F24" s="13">
        <f t="shared" si="0"/>
        <v>219</v>
      </c>
      <c r="G24" s="62">
        <f>県内10市!K24+県内10市!L24+県内10市!M24</f>
        <v>365</v>
      </c>
      <c r="H24" s="78">
        <f t="shared" si="1"/>
        <v>584</v>
      </c>
      <c r="I24" s="40"/>
      <c r="J24" s="40"/>
      <c r="K24" s="40"/>
      <c r="L24" s="40"/>
      <c r="M24" s="40"/>
      <c r="N24" s="40"/>
      <c r="O24" s="14">
        <f>青森管轄!O24+八戸管轄!H24</f>
        <v>1302</v>
      </c>
    </row>
    <row r="25" spans="1:15" ht="21" customHeight="1" x14ac:dyDescent="0.15">
      <c r="A25" s="149"/>
      <c r="B25" s="119"/>
      <c r="C25" s="11" t="s">
        <v>59</v>
      </c>
      <c r="D25" s="38">
        <f>上北郡!O25-上北郡!D25-上北郡!E25</f>
        <v>218</v>
      </c>
      <c r="E25" s="13">
        <f>三戸郡!O25</f>
        <v>80</v>
      </c>
      <c r="F25" s="13">
        <f t="shared" si="0"/>
        <v>298</v>
      </c>
      <c r="G25" s="62">
        <f>県内10市!K25+県内10市!L25+県内10市!M25</f>
        <v>449</v>
      </c>
      <c r="H25" s="78">
        <f t="shared" si="1"/>
        <v>747</v>
      </c>
      <c r="I25" s="40"/>
      <c r="J25" s="40"/>
      <c r="K25" s="40"/>
      <c r="L25" s="40"/>
      <c r="M25" s="40"/>
      <c r="N25" s="40"/>
      <c r="O25" s="14">
        <f>青森管轄!O25+八戸管轄!H25</f>
        <v>1689</v>
      </c>
    </row>
    <row r="26" spans="1:15" ht="21" customHeight="1" x14ac:dyDescent="0.15">
      <c r="A26" s="149"/>
      <c r="B26" s="119" t="s">
        <v>60</v>
      </c>
      <c r="C26" s="11" t="s">
        <v>57</v>
      </c>
      <c r="D26" s="38">
        <f>上北郡!O26-上北郡!D26-上北郡!E26</f>
        <v>152</v>
      </c>
      <c r="E26" s="13">
        <f>三戸郡!O26</f>
        <v>84</v>
      </c>
      <c r="F26" s="13">
        <f t="shared" si="0"/>
        <v>236</v>
      </c>
      <c r="G26" s="62">
        <f>県内10市!K26+県内10市!L26+県内10市!M26</f>
        <v>418</v>
      </c>
      <c r="H26" s="78">
        <f t="shared" si="1"/>
        <v>654</v>
      </c>
      <c r="I26" s="40"/>
      <c r="J26" s="40"/>
      <c r="K26" s="40"/>
      <c r="L26" s="40"/>
      <c r="M26" s="40"/>
      <c r="N26" s="40"/>
      <c r="O26" s="14">
        <f>青森管轄!O26+八戸管轄!H26</f>
        <v>1652</v>
      </c>
    </row>
    <row r="27" spans="1:15" ht="21" customHeight="1" x14ac:dyDescent="0.15">
      <c r="A27" s="149"/>
      <c r="B27" s="119"/>
      <c r="C27" s="11" t="s">
        <v>58</v>
      </c>
      <c r="D27" s="38">
        <f>上北郡!O27-上北郡!D27-上北郡!E27</f>
        <v>32</v>
      </c>
      <c r="E27" s="13">
        <f>三戸郡!O27</f>
        <v>22</v>
      </c>
      <c r="F27" s="13">
        <f t="shared" si="0"/>
        <v>54</v>
      </c>
      <c r="G27" s="62">
        <f>県内10市!K27+県内10市!L27+県内10市!M27</f>
        <v>36</v>
      </c>
      <c r="H27" s="78">
        <f t="shared" si="1"/>
        <v>90</v>
      </c>
      <c r="I27" s="40"/>
      <c r="J27" s="40"/>
      <c r="K27" s="40"/>
      <c r="L27" s="40"/>
      <c r="M27" s="40"/>
      <c r="N27" s="40"/>
      <c r="O27" s="14">
        <f>青森管轄!O27+八戸管轄!H27</f>
        <v>321</v>
      </c>
    </row>
    <row r="28" spans="1:15" ht="21" customHeight="1" x14ac:dyDescent="0.15">
      <c r="A28" s="149"/>
      <c r="B28" s="119"/>
      <c r="C28" s="11" t="s">
        <v>59</v>
      </c>
      <c r="D28" s="38">
        <f>上北郡!O28-上北郡!D28-上北郡!E28</f>
        <v>184</v>
      </c>
      <c r="E28" s="13">
        <f>三戸郡!O28</f>
        <v>106</v>
      </c>
      <c r="F28" s="13">
        <f t="shared" si="0"/>
        <v>290</v>
      </c>
      <c r="G28" s="62">
        <f>県内10市!K28+県内10市!L28+県内10市!M28</f>
        <v>454</v>
      </c>
      <c r="H28" s="78">
        <f t="shared" si="1"/>
        <v>744</v>
      </c>
      <c r="I28" s="40"/>
      <c r="J28" s="40"/>
      <c r="K28" s="40"/>
      <c r="L28" s="40"/>
      <c r="M28" s="40"/>
      <c r="N28" s="40"/>
      <c r="O28" s="14">
        <f>青森管轄!O28+八戸管轄!H28</f>
        <v>1973</v>
      </c>
    </row>
    <row r="29" spans="1:15" ht="21" customHeight="1" x14ac:dyDescent="0.15">
      <c r="A29" s="149"/>
      <c r="B29" s="119" t="s">
        <v>26</v>
      </c>
      <c r="C29" s="11" t="s">
        <v>57</v>
      </c>
      <c r="D29" s="38">
        <f>上北郡!O29-上北郡!D29-上北郡!E29</f>
        <v>217</v>
      </c>
      <c r="E29" s="13">
        <f>三戸郡!O29</f>
        <v>98</v>
      </c>
      <c r="F29" s="13">
        <f t="shared" si="0"/>
        <v>315</v>
      </c>
      <c r="G29" s="62">
        <f>県内10市!K29+県内10市!L29+県内10市!M29</f>
        <v>502</v>
      </c>
      <c r="H29" s="78">
        <f t="shared" si="1"/>
        <v>817</v>
      </c>
      <c r="I29" s="12"/>
      <c r="J29" s="12"/>
      <c r="K29" s="12"/>
      <c r="L29" s="12"/>
      <c r="M29" s="12"/>
      <c r="N29" s="12"/>
      <c r="O29" s="14">
        <f>青森管轄!O29+八戸管轄!H29</f>
        <v>2039</v>
      </c>
    </row>
    <row r="30" spans="1:15" ht="21" customHeight="1" x14ac:dyDescent="0.15">
      <c r="A30" s="149"/>
      <c r="B30" s="119"/>
      <c r="C30" s="11" t="s">
        <v>58</v>
      </c>
      <c r="D30" s="38">
        <f>上北郡!O30-上北郡!D30-上北郡!E30</f>
        <v>185</v>
      </c>
      <c r="E30" s="13">
        <f>三戸郡!O30</f>
        <v>88</v>
      </c>
      <c r="F30" s="13">
        <f t="shared" si="0"/>
        <v>273</v>
      </c>
      <c r="G30" s="62">
        <f>県内10市!K30+県内10市!L30+県内10市!M30</f>
        <v>401</v>
      </c>
      <c r="H30" s="78">
        <f t="shared" si="1"/>
        <v>674</v>
      </c>
      <c r="I30" s="12"/>
      <c r="J30" s="12"/>
      <c r="K30" s="12"/>
      <c r="L30" s="12"/>
      <c r="M30" s="12"/>
      <c r="N30" s="12"/>
      <c r="O30" s="14">
        <f>青森管轄!O30+八戸管轄!H30</f>
        <v>1623</v>
      </c>
    </row>
    <row r="31" spans="1:15" ht="21" customHeight="1" thickBot="1" x14ac:dyDescent="0.2">
      <c r="A31" s="150"/>
      <c r="B31" s="120"/>
      <c r="C31" s="15" t="s">
        <v>59</v>
      </c>
      <c r="D31" s="61">
        <f>上北郡!O31-上北郡!D31-上北郡!E31</f>
        <v>402</v>
      </c>
      <c r="E31" s="42">
        <f>三戸郡!O31</f>
        <v>186</v>
      </c>
      <c r="F31" s="69">
        <f t="shared" si="0"/>
        <v>588</v>
      </c>
      <c r="G31" s="65">
        <f>県内10市!K31+県内10市!L31+県内10市!M31</f>
        <v>903</v>
      </c>
      <c r="H31" s="79">
        <f t="shared" si="1"/>
        <v>1491</v>
      </c>
      <c r="I31" s="21"/>
      <c r="J31" s="21"/>
      <c r="K31" s="21"/>
      <c r="L31" s="21"/>
      <c r="M31" s="21"/>
      <c r="N31" s="21"/>
      <c r="O31" s="17">
        <f>青森管轄!O31+八戸管轄!H31</f>
        <v>3662</v>
      </c>
    </row>
    <row r="32" spans="1:15" ht="21" customHeight="1" x14ac:dyDescent="0.15">
      <c r="A32" s="148" t="s">
        <v>28</v>
      </c>
      <c r="B32" s="151" t="s">
        <v>56</v>
      </c>
      <c r="C32" s="7" t="s">
        <v>57</v>
      </c>
      <c r="D32" s="57">
        <f>上北郡!O32-上北郡!D32-上北郡!E32</f>
        <v>13772</v>
      </c>
      <c r="E32" s="34">
        <f>三戸郡!O32</f>
        <v>9241</v>
      </c>
      <c r="F32" s="42">
        <f t="shared" si="0"/>
        <v>23013</v>
      </c>
      <c r="G32" s="42">
        <f>県内10市!K32+県内10市!L32+県内10市!M32</f>
        <v>53574</v>
      </c>
      <c r="H32" s="80">
        <f t="shared" si="1"/>
        <v>76587</v>
      </c>
      <c r="I32" s="77"/>
      <c r="J32" s="77"/>
      <c r="K32" s="77"/>
      <c r="L32" s="77"/>
      <c r="M32" s="77"/>
      <c r="N32" s="77"/>
      <c r="O32" s="10">
        <f>青森管轄!O32+八戸管轄!H32</f>
        <v>183315</v>
      </c>
    </row>
    <row r="33" spans="1:15" ht="21" customHeight="1" x14ac:dyDescent="0.15">
      <c r="A33" s="149"/>
      <c r="B33" s="119"/>
      <c r="C33" s="11" t="s">
        <v>58</v>
      </c>
      <c r="D33" s="38">
        <f>上北郡!O33-上北郡!D33-上北郡!E33</f>
        <v>51</v>
      </c>
      <c r="E33" s="13">
        <f>三戸郡!O33</f>
        <v>20</v>
      </c>
      <c r="F33" s="13">
        <f t="shared" si="0"/>
        <v>71</v>
      </c>
      <c r="G33" s="62">
        <f>県内10市!K33+県内10市!L33+県内10市!M33</f>
        <v>117</v>
      </c>
      <c r="H33" s="78">
        <f t="shared" si="1"/>
        <v>188</v>
      </c>
      <c r="I33" s="40"/>
      <c r="J33" s="40"/>
      <c r="K33" s="40"/>
      <c r="L33" s="40"/>
      <c r="M33" s="40"/>
      <c r="N33" s="40"/>
      <c r="O33" s="14">
        <f>青森管轄!O33+八戸管轄!H33</f>
        <v>648</v>
      </c>
    </row>
    <row r="34" spans="1:15" ht="21" customHeight="1" x14ac:dyDescent="0.15">
      <c r="A34" s="149"/>
      <c r="B34" s="119"/>
      <c r="C34" s="11" t="s">
        <v>59</v>
      </c>
      <c r="D34" s="38">
        <f>上北郡!O34-上北郡!D34-上北郡!E34</f>
        <v>13823</v>
      </c>
      <c r="E34" s="13">
        <f>三戸郡!O34</f>
        <v>9261</v>
      </c>
      <c r="F34" s="13">
        <f t="shared" si="0"/>
        <v>23084</v>
      </c>
      <c r="G34" s="62">
        <f>県内10市!K34+県内10市!L34+県内10市!M34</f>
        <v>53691</v>
      </c>
      <c r="H34" s="78">
        <f t="shared" si="1"/>
        <v>76775</v>
      </c>
      <c r="I34" s="40"/>
      <c r="J34" s="40"/>
      <c r="K34" s="40"/>
      <c r="L34" s="40"/>
      <c r="M34" s="40"/>
      <c r="N34" s="40"/>
      <c r="O34" s="14">
        <f>青森管轄!O34+八戸管轄!H34</f>
        <v>183963</v>
      </c>
    </row>
    <row r="35" spans="1:15" ht="21" customHeight="1" x14ac:dyDescent="0.15">
      <c r="A35" s="149"/>
      <c r="B35" s="119" t="s">
        <v>60</v>
      </c>
      <c r="C35" s="11" t="s">
        <v>57</v>
      </c>
      <c r="D35" s="38">
        <f>上北郡!O35-上北郡!D35-上北郡!E35</f>
        <v>15909</v>
      </c>
      <c r="E35" s="13">
        <f>三戸郡!O35</f>
        <v>11790</v>
      </c>
      <c r="F35" s="13">
        <f t="shared" si="0"/>
        <v>27699</v>
      </c>
      <c r="G35" s="62">
        <f>県内10市!K35+県内10市!L35+県内10市!M35</f>
        <v>65738</v>
      </c>
      <c r="H35" s="78">
        <f t="shared" si="1"/>
        <v>93437</v>
      </c>
      <c r="I35" s="40"/>
      <c r="J35" s="40"/>
      <c r="K35" s="40"/>
      <c r="L35" s="40"/>
      <c r="M35" s="40"/>
      <c r="N35" s="40"/>
      <c r="O35" s="14">
        <f>青森管轄!O35+八戸管轄!H35</f>
        <v>220435</v>
      </c>
    </row>
    <row r="36" spans="1:15" ht="21" customHeight="1" x14ac:dyDescent="0.15">
      <c r="A36" s="149"/>
      <c r="B36" s="119"/>
      <c r="C36" s="11" t="s">
        <v>58</v>
      </c>
      <c r="D36" s="38">
        <f>上北郡!O36-上北郡!D36-上北郡!E36</f>
        <v>84</v>
      </c>
      <c r="E36" s="13">
        <f>三戸郡!O36</f>
        <v>46</v>
      </c>
      <c r="F36" s="13">
        <f t="shared" si="0"/>
        <v>130</v>
      </c>
      <c r="G36" s="62">
        <f>県内10市!K36+県内10市!L36+県内10市!M36</f>
        <v>489</v>
      </c>
      <c r="H36" s="78">
        <f t="shared" si="1"/>
        <v>619</v>
      </c>
      <c r="I36" s="40"/>
      <c r="J36" s="40"/>
      <c r="K36" s="40"/>
      <c r="L36" s="40"/>
      <c r="M36" s="40"/>
      <c r="N36" s="40"/>
      <c r="O36" s="14">
        <f>青森管轄!O36+八戸管轄!H36</f>
        <v>1722</v>
      </c>
    </row>
    <row r="37" spans="1:15" ht="21" customHeight="1" x14ac:dyDescent="0.15">
      <c r="A37" s="149"/>
      <c r="B37" s="119"/>
      <c r="C37" s="11" t="s">
        <v>59</v>
      </c>
      <c r="D37" s="38">
        <f>上北郡!O37-上北郡!D37-上北郡!E37</f>
        <v>15993</v>
      </c>
      <c r="E37" s="13">
        <f>三戸郡!O37</f>
        <v>11836</v>
      </c>
      <c r="F37" s="13">
        <f t="shared" si="0"/>
        <v>27829</v>
      </c>
      <c r="G37" s="62">
        <f>県内10市!K37+県内10市!L37+県内10市!M37</f>
        <v>66227</v>
      </c>
      <c r="H37" s="78">
        <f t="shared" si="1"/>
        <v>94056</v>
      </c>
      <c r="I37" s="40"/>
      <c r="J37" s="40"/>
      <c r="K37" s="40"/>
      <c r="L37" s="40"/>
      <c r="M37" s="40"/>
      <c r="N37" s="40"/>
      <c r="O37" s="14">
        <f>青森管轄!O37+八戸管轄!H37</f>
        <v>222157</v>
      </c>
    </row>
    <row r="38" spans="1:15" ht="21" customHeight="1" x14ac:dyDescent="0.15">
      <c r="A38" s="149"/>
      <c r="B38" s="119" t="s">
        <v>26</v>
      </c>
      <c r="C38" s="11" t="s">
        <v>57</v>
      </c>
      <c r="D38" s="38">
        <f>上北郡!O38-上北郡!D38-上北郡!E38</f>
        <v>29681</v>
      </c>
      <c r="E38" s="13">
        <f>三戸郡!O38</f>
        <v>21031</v>
      </c>
      <c r="F38" s="13">
        <f t="shared" si="0"/>
        <v>50712</v>
      </c>
      <c r="G38" s="62">
        <f>県内10市!K38+県内10市!L38+県内10市!M38</f>
        <v>119312</v>
      </c>
      <c r="H38" s="78">
        <f t="shared" si="1"/>
        <v>170024</v>
      </c>
      <c r="I38" s="12"/>
      <c r="J38" s="12"/>
      <c r="K38" s="12"/>
      <c r="L38" s="12"/>
      <c r="M38" s="12"/>
      <c r="N38" s="12"/>
      <c r="O38" s="14">
        <f>青森管轄!O38+八戸管轄!H38</f>
        <v>403750</v>
      </c>
    </row>
    <row r="39" spans="1:15" ht="21" customHeight="1" x14ac:dyDescent="0.15">
      <c r="A39" s="149"/>
      <c r="B39" s="119"/>
      <c r="C39" s="11" t="s">
        <v>58</v>
      </c>
      <c r="D39" s="38">
        <f>上北郡!O39-上北郡!D39-上北郡!E39</f>
        <v>135</v>
      </c>
      <c r="E39" s="13">
        <f>三戸郡!O39</f>
        <v>66</v>
      </c>
      <c r="F39" s="13">
        <f t="shared" si="0"/>
        <v>201</v>
      </c>
      <c r="G39" s="62">
        <f>県内10市!K39+県内10市!L39+県内10市!M39</f>
        <v>606</v>
      </c>
      <c r="H39" s="78">
        <f t="shared" si="1"/>
        <v>807</v>
      </c>
      <c r="I39" s="12"/>
      <c r="J39" s="12"/>
      <c r="K39" s="12"/>
      <c r="L39" s="12"/>
      <c r="M39" s="12"/>
      <c r="N39" s="12"/>
      <c r="O39" s="14">
        <f>青森管轄!O39+八戸管轄!H39</f>
        <v>2370</v>
      </c>
    </row>
    <row r="40" spans="1:15" ht="21" customHeight="1" thickBot="1" x14ac:dyDescent="0.2">
      <c r="A40" s="150"/>
      <c r="B40" s="120"/>
      <c r="C40" s="15" t="s">
        <v>59</v>
      </c>
      <c r="D40" s="61">
        <f>上北郡!O40-上北郡!D40-上北郡!E40</f>
        <v>29816</v>
      </c>
      <c r="E40" s="42">
        <f>三戸郡!O40</f>
        <v>21097</v>
      </c>
      <c r="F40" s="69">
        <f t="shared" si="0"/>
        <v>50913</v>
      </c>
      <c r="G40" s="62">
        <f>県内10市!K40+県内10市!L40+県内10市!M40</f>
        <v>119918</v>
      </c>
      <c r="H40" s="79">
        <f t="shared" si="1"/>
        <v>170831</v>
      </c>
      <c r="I40" s="21"/>
      <c r="J40" s="21"/>
      <c r="K40" s="21"/>
      <c r="L40" s="21"/>
      <c r="M40" s="21"/>
      <c r="N40" s="21"/>
      <c r="O40" s="17">
        <f>青森管轄!O40+八戸管轄!H40</f>
        <v>406120</v>
      </c>
    </row>
    <row r="41" spans="1:15" ht="21" customHeight="1" x14ac:dyDescent="0.15">
      <c r="A41" s="142" t="s">
        <v>63</v>
      </c>
      <c r="B41" s="143"/>
      <c r="C41" s="7" t="s">
        <v>57</v>
      </c>
      <c r="D41" s="57">
        <f>上北郡!O41-上北郡!D41-上北郡!E41</f>
        <v>1031</v>
      </c>
      <c r="E41" s="34">
        <f>三戸郡!O41</f>
        <v>737</v>
      </c>
      <c r="F41" s="42">
        <f t="shared" si="0"/>
        <v>1768</v>
      </c>
      <c r="G41" s="34">
        <f>県内10市!K41+県内10市!L41+県内10市!M41</f>
        <v>3918</v>
      </c>
      <c r="H41" s="80">
        <f t="shared" si="1"/>
        <v>5686</v>
      </c>
      <c r="I41" s="77"/>
      <c r="J41" s="77"/>
      <c r="K41" s="77"/>
      <c r="L41" s="77"/>
      <c r="M41" s="77"/>
      <c r="N41" s="77"/>
      <c r="O41" s="10">
        <f>青森管轄!O41+八戸管轄!H41</f>
        <v>14697</v>
      </c>
    </row>
    <row r="42" spans="1:15" ht="21" customHeight="1" x14ac:dyDescent="0.15">
      <c r="A42" s="144"/>
      <c r="B42" s="145"/>
      <c r="C42" s="11" t="s">
        <v>58</v>
      </c>
      <c r="D42" s="38">
        <f>上北郡!O42-上北郡!D42-上北郡!E42</f>
        <v>324</v>
      </c>
      <c r="E42" s="13">
        <f>三戸郡!O42</f>
        <v>219</v>
      </c>
      <c r="F42" s="13">
        <f t="shared" si="0"/>
        <v>543</v>
      </c>
      <c r="G42" s="62">
        <f>県内10市!K42+県内10市!L42+県内10市!M42</f>
        <v>1559</v>
      </c>
      <c r="H42" s="78">
        <f t="shared" si="1"/>
        <v>2102</v>
      </c>
      <c r="I42" s="40"/>
      <c r="J42" s="40"/>
      <c r="K42" s="40"/>
      <c r="L42" s="40"/>
      <c r="M42" s="40"/>
      <c r="N42" s="40"/>
      <c r="O42" s="14">
        <f>青森管轄!O42+八戸管轄!H42</f>
        <v>5275</v>
      </c>
    </row>
    <row r="43" spans="1:15" ht="21" customHeight="1" thickBot="1" x14ac:dyDescent="0.2">
      <c r="A43" s="146"/>
      <c r="B43" s="147"/>
      <c r="C43" s="15" t="s">
        <v>59</v>
      </c>
      <c r="D43" s="61">
        <f>上北郡!O43-上北郡!D43-上北郡!E43</f>
        <v>1355</v>
      </c>
      <c r="E43" s="42">
        <f>三戸郡!O43</f>
        <v>956</v>
      </c>
      <c r="F43" s="69">
        <f t="shared" si="0"/>
        <v>2311</v>
      </c>
      <c r="G43" s="65">
        <f>県内10市!K43+県内10市!L43+県内10市!M43</f>
        <v>5477</v>
      </c>
      <c r="H43" s="79">
        <f t="shared" si="1"/>
        <v>7788</v>
      </c>
      <c r="I43" s="81"/>
      <c r="J43" s="81"/>
      <c r="K43" s="81"/>
      <c r="L43" s="81"/>
      <c r="M43" s="81"/>
      <c r="N43" s="81"/>
      <c r="O43" s="17">
        <f>青森管轄!O43+八戸管轄!H43</f>
        <v>19972</v>
      </c>
    </row>
    <row r="44" spans="1:15" ht="21" customHeight="1" x14ac:dyDescent="0.15">
      <c r="A44" s="142" t="s">
        <v>64</v>
      </c>
      <c r="B44" s="143"/>
      <c r="C44" s="7" t="s">
        <v>57</v>
      </c>
      <c r="D44" s="57">
        <f>上北郡!O44-上北郡!D44-上北郡!E44</f>
        <v>861</v>
      </c>
      <c r="E44" s="34">
        <f>三戸郡!O44</f>
        <v>370</v>
      </c>
      <c r="F44" s="42">
        <f t="shared" si="0"/>
        <v>1231</v>
      </c>
      <c r="G44" s="42">
        <f>県内10市!K44+県内10市!L44+県内10市!M44</f>
        <v>1832</v>
      </c>
      <c r="H44" s="80">
        <f t="shared" si="1"/>
        <v>3063</v>
      </c>
      <c r="I44" s="77"/>
      <c r="J44" s="77"/>
      <c r="K44" s="77"/>
      <c r="L44" s="77"/>
      <c r="M44" s="77"/>
      <c r="N44" s="77"/>
      <c r="O44" s="10">
        <f>青森管轄!O44+八戸管轄!H44</f>
        <v>9668</v>
      </c>
    </row>
    <row r="45" spans="1:15" ht="21" customHeight="1" x14ac:dyDescent="0.15">
      <c r="A45" s="144"/>
      <c r="B45" s="145"/>
      <c r="C45" s="11" t="s">
        <v>58</v>
      </c>
      <c r="D45" s="38">
        <f>上北郡!O45-上北郡!D45-上北郡!E45</f>
        <v>2</v>
      </c>
      <c r="E45" s="13">
        <f>三戸郡!O45</f>
        <v>0</v>
      </c>
      <c r="F45" s="13">
        <f t="shared" si="0"/>
        <v>2</v>
      </c>
      <c r="G45" s="62">
        <f>県内10市!K45+県内10市!L45+県内10市!M45</f>
        <v>9</v>
      </c>
      <c r="H45" s="78">
        <f t="shared" si="1"/>
        <v>11</v>
      </c>
      <c r="I45" s="40"/>
      <c r="J45" s="40"/>
      <c r="K45" s="40"/>
      <c r="L45" s="40"/>
      <c r="M45" s="40"/>
      <c r="N45" s="40"/>
      <c r="O45" s="14">
        <f>青森管轄!O45+八戸管轄!H45</f>
        <v>24</v>
      </c>
    </row>
    <row r="46" spans="1:15" ht="21" customHeight="1" thickBot="1" x14ac:dyDescent="0.2">
      <c r="A46" s="146"/>
      <c r="B46" s="147"/>
      <c r="C46" s="15" t="s">
        <v>59</v>
      </c>
      <c r="D46" s="61">
        <f>上北郡!O46-上北郡!D46-上北郡!E46</f>
        <v>863</v>
      </c>
      <c r="E46" s="42">
        <f>三戸郡!O46</f>
        <v>370</v>
      </c>
      <c r="F46" s="42">
        <f t="shared" si="0"/>
        <v>1233</v>
      </c>
      <c r="G46" s="62">
        <f>県内10市!K46+県内10市!L46+県内10市!M46</f>
        <v>1841</v>
      </c>
      <c r="H46" s="80">
        <f t="shared" si="1"/>
        <v>3074</v>
      </c>
      <c r="I46" s="81"/>
      <c r="J46" s="81"/>
      <c r="K46" s="81"/>
      <c r="L46" s="81"/>
      <c r="M46" s="81"/>
      <c r="N46" s="81"/>
      <c r="O46" s="17">
        <f>青森管轄!O46+八戸管轄!H46</f>
        <v>9692</v>
      </c>
    </row>
    <row r="47" spans="1:15" ht="21" customHeight="1" thickBot="1" x14ac:dyDescent="0.2">
      <c r="A47" s="160" t="s">
        <v>65</v>
      </c>
      <c r="B47" s="161"/>
      <c r="C47" s="162"/>
      <c r="D47" s="57">
        <f>上北郡!O47-上北郡!D47-上北郡!E47</f>
        <v>39898</v>
      </c>
      <c r="E47" s="34">
        <f>三戸郡!O47</f>
        <v>27282</v>
      </c>
      <c r="F47" s="19">
        <f t="shared" si="0"/>
        <v>67180</v>
      </c>
      <c r="G47" s="19">
        <f>県内10市!K47+県内10市!L47+県内10市!M47</f>
        <v>149825</v>
      </c>
      <c r="H47" s="27">
        <f t="shared" si="1"/>
        <v>217005</v>
      </c>
      <c r="I47" s="47"/>
      <c r="J47" s="47"/>
      <c r="K47" s="47"/>
      <c r="L47" s="47"/>
      <c r="M47" s="47"/>
      <c r="N47" s="47"/>
      <c r="O47" s="10">
        <f>青森管轄!O47+八戸管轄!H47</f>
        <v>520124</v>
      </c>
    </row>
    <row r="48" spans="1:15" ht="21" customHeight="1" thickBot="1" x14ac:dyDescent="0.2">
      <c r="A48" s="160" t="s">
        <v>32</v>
      </c>
      <c r="B48" s="161"/>
      <c r="C48" s="162"/>
      <c r="D48" s="57">
        <f>上北郡!O48-上北郡!D48-上北郡!E48</f>
        <v>960</v>
      </c>
      <c r="E48" s="34">
        <f>三戸郡!O48</f>
        <v>702</v>
      </c>
      <c r="F48" s="19">
        <f t="shared" si="0"/>
        <v>1662</v>
      </c>
      <c r="G48" s="19">
        <f>県内10市!K48+県内10市!L48+県内10市!M48</f>
        <v>3642</v>
      </c>
      <c r="H48" s="27">
        <f t="shared" si="1"/>
        <v>5304</v>
      </c>
      <c r="I48" s="47"/>
      <c r="J48" s="47"/>
      <c r="K48" s="47"/>
      <c r="L48" s="47"/>
      <c r="M48" s="47"/>
      <c r="N48" s="47"/>
      <c r="O48" s="10">
        <f>青森管轄!O48+八戸管轄!H48</f>
        <v>13127</v>
      </c>
    </row>
    <row r="49" spans="1:15" ht="21" customHeight="1" thickBot="1" x14ac:dyDescent="0.2">
      <c r="A49" s="160" t="s">
        <v>66</v>
      </c>
      <c r="B49" s="161"/>
      <c r="C49" s="162"/>
      <c r="D49" s="57">
        <f>上北郡!O49-上北郡!D49-上北郡!E49</f>
        <v>40858</v>
      </c>
      <c r="E49" s="34">
        <f>三戸郡!O49</f>
        <v>27984</v>
      </c>
      <c r="F49" s="19">
        <f t="shared" si="0"/>
        <v>68842</v>
      </c>
      <c r="G49" s="19">
        <f>県内10市!K49+県内10市!L49+県内10市!M49</f>
        <v>153467</v>
      </c>
      <c r="H49" s="27">
        <f t="shared" si="1"/>
        <v>222309</v>
      </c>
      <c r="I49" s="47"/>
      <c r="J49" s="47"/>
      <c r="K49" s="47"/>
      <c r="L49" s="47"/>
      <c r="M49" s="47"/>
      <c r="N49" s="47"/>
      <c r="O49" s="10">
        <f>青森管轄!O49+八戸管轄!H49</f>
        <v>533251</v>
      </c>
    </row>
    <row r="50" spans="1:15" ht="21" customHeight="1" x14ac:dyDescent="0.15">
      <c r="A50" s="181" t="s">
        <v>34</v>
      </c>
      <c r="B50" s="143" t="s">
        <v>67</v>
      </c>
      <c r="C50" s="7" t="s">
        <v>68</v>
      </c>
      <c r="D50" s="57">
        <f>上北郡!O50-上北郡!D50-上北郡!E50</f>
        <v>19708</v>
      </c>
      <c r="E50" s="34">
        <f>三戸郡!O50</f>
        <v>17317</v>
      </c>
      <c r="F50" s="42">
        <f t="shared" si="0"/>
        <v>37025</v>
      </c>
      <c r="G50" s="42">
        <f>県内10市!K50+県内10市!L50+県内10市!M50</f>
        <v>80950</v>
      </c>
      <c r="H50" s="80">
        <f t="shared" si="1"/>
        <v>117975</v>
      </c>
      <c r="I50" s="77"/>
      <c r="J50" s="77"/>
      <c r="K50" s="77"/>
      <c r="L50" s="77"/>
      <c r="M50" s="77"/>
      <c r="N50" s="77"/>
      <c r="O50" s="10">
        <f>青森管轄!O50+八戸管轄!H50</f>
        <v>322423</v>
      </c>
    </row>
    <row r="51" spans="1:15" ht="21" customHeight="1" x14ac:dyDescent="0.15">
      <c r="A51" s="117"/>
      <c r="B51" s="145"/>
      <c r="C51" s="11" t="s">
        <v>69</v>
      </c>
      <c r="D51" s="38">
        <f>上北郡!O51-上北郡!D51-上北郡!E51</f>
        <v>11310</v>
      </c>
      <c r="E51" s="13">
        <f>三戸郡!O51</f>
        <v>12487</v>
      </c>
      <c r="F51" s="13">
        <f t="shared" si="0"/>
        <v>23797</v>
      </c>
      <c r="G51" s="62">
        <f>県内10市!K51+県内10市!L51+県内10市!M51</f>
        <v>26545</v>
      </c>
      <c r="H51" s="78">
        <f t="shared" si="1"/>
        <v>50342</v>
      </c>
      <c r="I51" s="40"/>
      <c r="J51" s="40"/>
      <c r="K51" s="40"/>
      <c r="L51" s="40"/>
      <c r="M51" s="40"/>
      <c r="N51" s="40"/>
      <c r="O51" s="14">
        <f>青森管轄!O51+八戸管轄!H51</f>
        <v>132055</v>
      </c>
    </row>
    <row r="52" spans="1:15" ht="21" customHeight="1" x14ac:dyDescent="0.15">
      <c r="A52" s="117"/>
      <c r="B52" s="145"/>
      <c r="C52" s="11" t="s">
        <v>59</v>
      </c>
      <c r="D52" s="38">
        <f>上北郡!O52-上北郡!D52-上北郡!E52</f>
        <v>31018</v>
      </c>
      <c r="E52" s="13">
        <f>三戸郡!O52</f>
        <v>29804</v>
      </c>
      <c r="F52" s="13">
        <f t="shared" si="0"/>
        <v>60822</v>
      </c>
      <c r="G52" s="62">
        <f>県内10市!K52+県内10市!L52+県内10市!M52</f>
        <v>107495</v>
      </c>
      <c r="H52" s="78">
        <f t="shared" si="1"/>
        <v>168317</v>
      </c>
      <c r="I52" s="40"/>
      <c r="J52" s="40"/>
      <c r="K52" s="40"/>
      <c r="L52" s="40"/>
      <c r="M52" s="40"/>
      <c r="N52" s="40"/>
      <c r="O52" s="14">
        <f>青森管轄!O52+八戸管轄!H52</f>
        <v>454478</v>
      </c>
    </row>
    <row r="53" spans="1:15" ht="21" customHeight="1" x14ac:dyDescent="0.15">
      <c r="A53" s="117"/>
      <c r="B53" s="166" t="s">
        <v>38</v>
      </c>
      <c r="C53" s="167"/>
      <c r="D53" s="38">
        <f>上北郡!O53-上北郡!D53-上北郡!E53</f>
        <v>163</v>
      </c>
      <c r="E53" s="13">
        <f>三戸郡!O53</f>
        <v>123</v>
      </c>
      <c r="F53" s="13">
        <f t="shared" si="0"/>
        <v>286</v>
      </c>
      <c r="G53" s="62">
        <f>県内10市!K53+県内10市!L53+県内10市!M53</f>
        <v>554</v>
      </c>
      <c r="H53" s="78">
        <f t="shared" si="1"/>
        <v>840</v>
      </c>
      <c r="I53" s="40"/>
      <c r="J53" s="40"/>
      <c r="K53" s="40"/>
      <c r="L53" s="40"/>
      <c r="M53" s="40"/>
      <c r="N53" s="40"/>
      <c r="O53" s="14">
        <f>青森管轄!O53+八戸管轄!H53</f>
        <v>2404</v>
      </c>
    </row>
    <row r="54" spans="1:15" ht="21" customHeight="1" thickBot="1" x14ac:dyDescent="0.2">
      <c r="A54" s="118"/>
      <c r="B54" s="182" t="s">
        <v>39</v>
      </c>
      <c r="C54" s="183"/>
      <c r="D54" s="82" t="s">
        <v>40</v>
      </c>
      <c r="E54" s="51" t="str">
        <f>三戸郡!O54</f>
        <v>-</v>
      </c>
      <c r="F54" s="50" t="s">
        <v>40</v>
      </c>
      <c r="G54" s="24" t="s">
        <v>40</v>
      </c>
      <c r="H54" s="83" t="s">
        <v>40</v>
      </c>
      <c r="I54" s="81"/>
      <c r="J54" s="81"/>
      <c r="K54" s="81"/>
      <c r="L54" s="81"/>
      <c r="M54" s="81"/>
      <c r="N54" s="81"/>
      <c r="O54" s="84" t="s">
        <v>40</v>
      </c>
    </row>
    <row r="55" spans="1:15" ht="21" customHeight="1" thickBot="1" x14ac:dyDescent="0.2">
      <c r="A55" s="152" t="s">
        <v>41</v>
      </c>
      <c r="B55" s="153"/>
      <c r="C55" s="154"/>
      <c r="D55" s="57">
        <f>上北郡!O55-上北郡!D55-上北郡!E55</f>
        <v>31181</v>
      </c>
      <c r="E55" s="34">
        <f>三戸郡!O55</f>
        <v>29927</v>
      </c>
      <c r="F55" s="19">
        <f t="shared" si="0"/>
        <v>61108</v>
      </c>
      <c r="G55" s="19">
        <f>県内10市!K55+県内10市!L55+県内10市!M55</f>
        <v>108049</v>
      </c>
      <c r="H55" s="27">
        <f t="shared" si="1"/>
        <v>169157</v>
      </c>
      <c r="I55" s="47"/>
      <c r="J55" s="47"/>
      <c r="K55" s="47"/>
      <c r="L55" s="47"/>
      <c r="M55" s="47"/>
      <c r="N55" s="47"/>
      <c r="O55" s="10">
        <f>青森管轄!O55+八戸管轄!H55</f>
        <v>456882</v>
      </c>
    </row>
    <row r="56" spans="1:15" ht="23.25" customHeight="1" thickBot="1" x14ac:dyDescent="0.2">
      <c r="A56" s="155" t="s">
        <v>42</v>
      </c>
      <c r="B56" s="156"/>
      <c r="C56" s="157"/>
      <c r="D56" s="54">
        <f>上北郡!O56-上北郡!D56-上北郡!E56</f>
        <v>72039</v>
      </c>
      <c r="E56" s="27">
        <f>三戸郡!O56</f>
        <v>57911</v>
      </c>
      <c r="F56" s="27">
        <f t="shared" si="0"/>
        <v>129950</v>
      </c>
      <c r="G56" s="27">
        <f>県内10市!K56+県内10市!L56+県内10市!M56</f>
        <v>261516</v>
      </c>
      <c r="H56" s="27">
        <f t="shared" si="1"/>
        <v>391466</v>
      </c>
      <c r="I56" s="56"/>
      <c r="J56" s="56"/>
      <c r="K56" s="56"/>
      <c r="L56" s="56"/>
      <c r="M56" s="56"/>
      <c r="N56" s="56"/>
      <c r="O56" s="28">
        <f>青森管轄!O56+八戸管轄!H56</f>
        <v>990133</v>
      </c>
    </row>
    <row r="59" spans="1:15" x14ac:dyDescent="0.1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</row>
    <row r="60" spans="1:15" x14ac:dyDescent="0.15">
      <c r="A60" s="159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</row>
  </sheetData>
  <mergeCells count="41">
    <mergeCell ref="A55:C55"/>
    <mergeCell ref="A56:C56"/>
    <mergeCell ref="A59:O60"/>
    <mergeCell ref="A41:B43"/>
    <mergeCell ref="A44:B46"/>
    <mergeCell ref="A47:C47"/>
    <mergeCell ref="A48:C48"/>
    <mergeCell ref="A49:C49"/>
    <mergeCell ref="A50:A54"/>
    <mergeCell ref="B50:B52"/>
    <mergeCell ref="B53:C53"/>
    <mergeCell ref="B54:C54"/>
    <mergeCell ref="A23:A31"/>
    <mergeCell ref="B23:B25"/>
    <mergeCell ref="B26:B28"/>
    <mergeCell ref="B29:B31"/>
    <mergeCell ref="A32:A40"/>
    <mergeCell ref="B32:B34"/>
    <mergeCell ref="B35:B37"/>
    <mergeCell ref="B38:B40"/>
    <mergeCell ref="O7:O10"/>
    <mergeCell ref="A8:A10"/>
    <mergeCell ref="B8:B10"/>
    <mergeCell ref="C8:C10"/>
    <mergeCell ref="A11:A22"/>
    <mergeCell ref="B11:B13"/>
    <mergeCell ref="B14:B16"/>
    <mergeCell ref="B17:B19"/>
    <mergeCell ref="B20:B22"/>
    <mergeCell ref="I7:I10"/>
    <mergeCell ref="J7:J10"/>
    <mergeCell ref="K7:K10"/>
    <mergeCell ref="L7:L10"/>
    <mergeCell ref="M7:M10"/>
    <mergeCell ref="N7:N10"/>
    <mergeCell ref="A7:C7"/>
    <mergeCell ref="D7:D10"/>
    <mergeCell ref="E7:E10"/>
    <mergeCell ref="F7:F10"/>
    <mergeCell ref="G7:G10"/>
    <mergeCell ref="H7:H10"/>
  </mergeCells>
  <phoneticPr fontId="2"/>
  <pageMargins left="0.39370078740157483" right="0.39370078740157483" top="0.59055118110236227" bottom="0.19685039370078741" header="0.51181102362204722" footer="0.51181102362204722"/>
  <pageSetup paperSize="9" scale="6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2061E-49EA-4820-909B-5FCA30B39207}">
  <sheetPr>
    <tabColor rgb="FFFFFF00"/>
    <pageSetUpPr fitToPage="1"/>
  </sheetPr>
  <dimension ref="A1:O60"/>
  <sheetViews>
    <sheetView zoomScaleNormal="100" workbookViewId="0">
      <selection activeCell="G4" sqref="G4"/>
    </sheetView>
  </sheetViews>
  <sheetFormatPr defaultRowHeight="13.5" x14ac:dyDescent="0.15"/>
  <cols>
    <col min="1" max="1" width="4" style="1" customWidth="1"/>
    <col min="2" max="2" width="7.25" style="1" customWidth="1"/>
    <col min="3" max="3" width="9" style="1"/>
    <col min="4" max="15" width="9.5" style="1" customWidth="1"/>
    <col min="16" max="16384" width="9" style="1"/>
  </cols>
  <sheetData>
    <row r="1" spans="1:15" ht="15" customHeight="1" x14ac:dyDescent="0.15"/>
    <row r="2" spans="1:15" ht="15" customHeight="1" x14ac:dyDescent="0.15"/>
    <row r="3" spans="1:15" ht="15" customHeight="1" x14ac:dyDescent="0.15"/>
    <row r="4" spans="1:15" ht="15" customHeight="1" x14ac:dyDescent="0.2">
      <c r="A4" s="29"/>
      <c r="B4" s="29"/>
      <c r="C4" s="29"/>
      <c r="D4" s="29"/>
      <c r="E4" s="29"/>
      <c r="F4" s="30"/>
      <c r="G4" s="1" t="s">
        <v>43</v>
      </c>
    </row>
    <row r="5" spans="1:15" ht="15" customHeight="1" x14ac:dyDescent="0.2">
      <c r="A5" s="6"/>
      <c r="B5" s="85" t="s">
        <v>79</v>
      </c>
      <c r="C5" s="86"/>
      <c r="D5" s="87"/>
      <c r="E5" s="88"/>
      <c r="M5" s="89"/>
      <c r="N5" s="89"/>
      <c r="O5" s="31"/>
    </row>
    <row r="6" spans="1:15" ht="15" customHeight="1" thickBot="1" x14ac:dyDescent="0.2">
      <c r="M6" s="32"/>
      <c r="N6" s="32"/>
      <c r="O6" s="32"/>
    </row>
    <row r="7" spans="1:15" ht="48" customHeight="1" x14ac:dyDescent="0.15">
      <c r="A7" s="127" t="s">
        <v>3</v>
      </c>
      <c r="B7" s="128"/>
      <c r="C7" s="129"/>
      <c r="D7" s="170" t="s">
        <v>80</v>
      </c>
      <c r="E7" s="172" t="s">
        <v>81</v>
      </c>
      <c r="F7" s="136" t="s">
        <v>82</v>
      </c>
      <c r="G7" s="136" t="s">
        <v>83</v>
      </c>
      <c r="H7" s="136"/>
      <c r="I7" s="136"/>
      <c r="J7" s="136"/>
      <c r="K7" s="136"/>
      <c r="L7" s="136"/>
      <c r="M7" s="136"/>
      <c r="N7" s="186"/>
      <c r="O7" s="176" t="s">
        <v>23</v>
      </c>
    </row>
    <row r="8" spans="1:15" x14ac:dyDescent="0.15">
      <c r="A8" s="117" t="s">
        <v>53</v>
      </c>
      <c r="B8" s="119" t="s">
        <v>54</v>
      </c>
      <c r="C8" s="121" t="s">
        <v>55</v>
      </c>
      <c r="D8" s="171"/>
      <c r="E8" s="173"/>
      <c r="F8" s="174"/>
      <c r="G8" s="174"/>
      <c r="H8" s="174"/>
      <c r="I8" s="179"/>
      <c r="J8" s="179"/>
      <c r="K8" s="174"/>
      <c r="L8" s="174"/>
      <c r="M8" s="174"/>
      <c r="N8" s="187"/>
      <c r="O8" s="177"/>
    </row>
    <row r="9" spans="1:15" x14ac:dyDescent="0.15">
      <c r="A9" s="117"/>
      <c r="B9" s="119"/>
      <c r="C9" s="121"/>
      <c r="D9" s="171"/>
      <c r="E9" s="173"/>
      <c r="F9" s="174"/>
      <c r="G9" s="174"/>
      <c r="H9" s="174"/>
      <c r="I9" s="179"/>
      <c r="J9" s="179"/>
      <c r="K9" s="174"/>
      <c r="L9" s="174"/>
      <c r="M9" s="174"/>
      <c r="N9" s="187"/>
      <c r="O9" s="177"/>
    </row>
    <row r="10" spans="1:15" ht="18.75" customHeight="1" thickBot="1" x14ac:dyDescent="0.2">
      <c r="A10" s="118"/>
      <c r="B10" s="120"/>
      <c r="C10" s="122"/>
      <c r="D10" s="198"/>
      <c r="E10" s="199"/>
      <c r="F10" s="175"/>
      <c r="G10" s="175"/>
      <c r="H10" s="175"/>
      <c r="I10" s="180"/>
      <c r="J10" s="180"/>
      <c r="K10" s="175"/>
      <c r="L10" s="175"/>
      <c r="M10" s="175"/>
      <c r="N10" s="188"/>
      <c r="O10" s="178"/>
    </row>
    <row r="11" spans="1:15" ht="21" customHeight="1" x14ac:dyDescent="0.15">
      <c r="A11" s="148" t="s">
        <v>19</v>
      </c>
      <c r="B11" s="151" t="s">
        <v>56</v>
      </c>
      <c r="C11" s="7" t="s">
        <v>57</v>
      </c>
      <c r="D11" s="8">
        <v>226</v>
      </c>
      <c r="E11" s="9">
        <v>133</v>
      </c>
      <c r="F11" s="9">
        <v>51</v>
      </c>
      <c r="G11" s="9">
        <v>66</v>
      </c>
      <c r="H11" s="9"/>
      <c r="I11" s="9"/>
      <c r="J11" s="9"/>
      <c r="K11" s="9"/>
      <c r="L11" s="9"/>
      <c r="M11" s="9"/>
      <c r="N11" s="90"/>
      <c r="O11" s="10">
        <f t="shared" ref="O11:O56" si="0">SUM(D11:N11)</f>
        <v>476</v>
      </c>
    </row>
    <row r="12" spans="1:15" ht="21" customHeight="1" x14ac:dyDescent="0.15">
      <c r="A12" s="149"/>
      <c r="B12" s="119"/>
      <c r="C12" s="11" t="s">
        <v>58</v>
      </c>
      <c r="D12" s="12">
        <v>8</v>
      </c>
      <c r="E12" s="13">
        <v>20</v>
      </c>
      <c r="F12" s="13">
        <v>3</v>
      </c>
      <c r="G12" s="13">
        <v>18</v>
      </c>
      <c r="H12" s="13"/>
      <c r="I12" s="13"/>
      <c r="J12" s="13"/>
      <c r="K12" s="13"/>
      <c r="L12" s="13"/>
      <c r="M12" s="13"/>
      <c r="N12" s="39"/>
      <c r="O12" s="14">
        <f t="shared" si="0"/>
        <v>49</v>
      </c>
    </row>
    <row r="13" spans="1:15" ht="21" customHeight="1" x14ac:dyDescent="0.15">
      <c r="A13" s="149"/>
      <c r="B13" s="119"/>
      <c r="C13" s="11" t="s">
        <v>59</v>
      </c>
      <c r="D13" s="12">
        <f>SUM(D11:D12)</f>
        <v>234</v>
      </c>
      <c r="E13" s="13">
        <f>SUM(E11:E12)</f>
        <v>153</v>
      </c>
      <c r="F13" s="13">
        <f>SUM(F11:F12)</f>
        <v>54</v>
      </c>
      <c r="G13" s="13">
        <f>SUM(G11:G12)</f>
        <v>84</v>
      </c>
      <c r="H13" s="13"/>
      <c r="I13" s="13"/>
      <c r="J13" s="13"/>
      <c r="K13" s="13"/>
      <c r="L13" s="13"/>
      <c r="M13" s="13"/>
      <c r="N13" s="39"/>
      <c r="O13" s="14">
        <f t="shared" si="0"/>
        <v>525</v>
      </c>
    </row>
    <row r="14" spans="1:15" ht="21" customHeight="1" x14ac:dyDescent="0.15">
      <c r="A14" s="149"/>
      <c r="B14" s="119" t="s">
        <v>60</v>
      </c>
      <c r="C14" s="11" t="s">
        <v>57</v>
      </c>
      <c r="D14" s="12">
        <v>518</v>
      </c>
      <c r="E14" s="13">
        <v>173</v>
      </c>
      <c r="F14" s="13">
        <v>91</v>
      </c>
      <c r="G14" s="13">
        <v>132</v>
      </c>
      <c r="H14" s="13"/>
      <c r="I14" s="13"/>
      <c r="J14" s="13"/>
      <c r="K14" s="13"/>
      <c r="L14" s="13"/>
      <c r="M14" s="13"/>
      <c r="N14" s="39"/>
      <c r="O14" s="17">
        <f t="shared" si="0"/>
        <v>914</v>
      </c>
    </row>
    <row r="15" spans="1:15" ht="21" customHeight="1" x14ac:dyDescent="0.15">
      <c r="A15" s="149"/>
      <c r="B15" s="119"/>
      <c r="C15" s="11" t="s">
        <v>58</v>
      </c>
      <c r="D15" s="12">
        <v>2</v>
      </c>
      <c r="E15" s="13"/>
      <c r="F15" s="13">
        <v>2</v>
      </c>
      <c r="G15" s="13">
        <v>0</v>
      </c>
      <c r="H15" s="13"/>
      <c r="I15" s="13"/>
      <c r="J15" s="13"/>
      <c r="K15" s="13"/>
      <c r="L15" s="13"/>
      <c r="M15" s="13"/>
      <c r="N15" s="39"/>
      <c r="O15" s="14">
        <f t="shared" si="0"/>
        <v>4</v>
      </c>
    </row>
    <row r="16" spans="1:15" ht="21" customHeight="1" x14ac:dyDescent="0.15">
      <c r="A16" s="149"/>
      <c r="B16" s="119"/>
      <c r="C16" s="11" t="s">
        <v>59</v>
      </c>
      <c r="D16" s="12">
        <f>SUM(D14:D15)</f>
        <v>520</v>
      </c>
      <c r="E16" s="13">
        <f>SUM(E14:E15)</f>
        <v>173</v>
      </c>
      <c r="F16" s="13">
        <f>SUM(F14:F15)</f>
        <v>93</v>
      </c>
      <c r="G16" s="13">
        <f>SUM(G14:G15)</f>
        <v>132</v>
      </c>
      <c r="H16" s="13"/>
      <c r="I16" s="13"/>
      <c r="J16" s="13"/>
      <c r="K16" s="13"/>
      <c r="L16" s="13"/>
      <c r="M16" s="13"/>
      <c r="N16" s="39"/>
      <c r="O16" s="17">
        <f t="shared" si="0"/>
        <v>918</v>
      </c>
    </row>
    <row r="17" spans="1:15" ht="21" customHeight="1" x14ac:dyDescent="0.15">
      <c r="A17" s="149"/>
      <c r="B17" s="119" t="s">
        <v>61</v>
      </c>
      <c r="C17" s="11" t="s">
        <v>57</v>
      </c>
      <c r="D17" s="12">
        <v>0</v>
      </c>
      <c r="E17" s="13">
        <v>2</v>
      </c>
      <c r="F17" s="13">
        <v>2</v>
      </c>
      <c r="G17" s="13">
        <v>0</v>
      </c>
      <c r="H17" s="13"/>
      <c r="I17" s="13"/>
      <c r="J17" s="13"/>
      <c r="K17" s="13"/>
      <c r="L17" s="13"/>
      <c r="M17" s="13"/>
      <c r="N17" s="39"/>
      <c r="O17" s="14">
        <f t="shared" si="0"/>
        <v>4</v>
      </c>
    </row>
    <row r="18" spans="1:15" ht="21" customHeight="1" x14ac:dyDescent="0.15">
      <c r="A18" s="149"/>
      <c r="B18" s="119"/>
      <c r="C18" s="11" t="s">
        <v>58</v>
      </c>
      <c r="D18" s="12">
        <v>0</v>
      </c>
      <c r="E18" s="13">
        <v>2</v>
      </c>
      <c r="F18" s="13">
        <v>0</v>
      </c>
      <c r="G18" s="13">
        <v>3</v>
      </c>
      <c r="H18" s="13"/>
      <c r="I18" s="13"/>
      <c r="J18" s="13"/>
      <c r="K18" s="13"/>
      <c r="L18" s="13"/>
      <c r="M18" s="13"/>
      <c r="N18" s="39"/>
      <c r="O18" s="17">
        <f t="shared" si="0"/>
        <v>5</v>
      </c>
    </row>
    <row r="19" spans="1:15" ht="21" customHeight="1" x14ac:dyDescent="0.15">
      <c r="A19" s="149"/>
      <c r="B19" s="119"/>
      <c r="C19" s="11" t="s">
        <v>59</v>
      </c>
      <c r="D19" s="12">
        <f>SUM(D17:D18)</f>
        <v>0</v>
      </c>
      <c r="E19" s="12">
        <f>SUM(E17:E18)</f>
        <v>4</v>
      </c>
      <c r="F19" s="12">
        <f>SUM(F17:F18)</f>
        <v>2</v>
      </c>
      <c r="G19" s="12">
        <f>SUM(G17:G18)</f>
        <v>3</v>
      </c>
      <c r="H19" s="12"/>
      <c r="I19" s="12"/>
      <c r="J19" s="12"/>
      <c r="K19" s="12"/>
      <c r="L19" s="12"/>
      <c r="M19" s="12"/>
      <c r="N19" s="91"/>
      <c r="O19" s="14">
        <f t="shared" si="0"/>
        <v>9</v>
      </c>
    </row>
    <row r="20" spans="1:15" ht="21" customHeight="1" x14ac:dyDescent="0.15">
      <c r="A20" s="149"/>
      <c r="B20" s="119" t="s">
        <v>26</v>
      </c>
      <c r="C20" s="11" t="s">
        <v>57</v>
      </c>
      <c r="D20" s="12">
        <f t="shared" ref="D20:G21" si="1">SUM(D11,D14,D17)</f>
        <v>744</v>
      </c>
      <c r="E20" s="12">
        <f t="shared" si="1"/>
        <v>308</v>
      </c>
      <c r="F20" s="12">
        <f t="shared" si="1"/>
        <v>144</v>
      </c>
      <c r="G20" s="12">
        <f t="shared" si="1"/>
        <v>198</v>
      </c>
      <c r="H20" s="12"/>
      <c r="I20" s="12"/>
      <c r="J20" s="12"/>
      <c r="K20" s="12"/>
      <c r="L20" s="12"/>
      <c r="M20" s="12"/>
      <c r="N20" s="91"/>
      <c r="O20" s="17">
        <f t="shared" si="0"/>
        <v>1394</v>
      </c>
    </row>
    <row r="21" spans="1:15" ht="21" customHeight="1" x14ac:dyDescent="0.15">
      <c r="A21" s="149"/>
      <c r="B21" s="119"/>
      <c r="C21" s="11" t="s">
        <v>58</v>
      </c>
      <c r="D21" s="12">
        <f t="shared" si="1"/>
        <v>10</v>
      </c>
      <c r="E21" s="12">
        <f t="shared" si="1"/>
        <v>22</v>
      </c>
      <c r="F21" s="12">
        <f t="shared" si="1"/>
        <v>5</v>
      </c>
      <c r="G21" s="12">
        <f t="shared" si="1"/>
        <v>21</v>
      </c>
      <c r="H21" s="12"/>
      <c r="I21" s="12"/>
      <c r="J21" s="12"/>
      <c r="K21" s="12"/>
      <c r="L21" s="12"/>
      <c r="M21" s="12"/>
      <c r="N21" s="91"/>
      <c r="O21" s="14">
        <f t="shared" si="0"/>
        <v>58</v>
      </c>
    </row>
    <row r="22" spans="1:15" ht="21" customHeight="1" thickBot="1" x14ac:dyDescent="0.2">
      <c r="A22" s="150"/>
      <c r="B22" s="120"/>
      <c r="C22" s="15" t="s">
        <v>59</v>
      </c>
      <c r="D22" s="16">
        <f>SUM(D20:D21)</f>
        <v>754</v>
      </c>
      <c r="E22" s="65">
        <f>SUM(E20:E21)</f>
        <v>330</v>
      </c>
      <c r="F22" s="65">
        <f>SUM(F20:F21)</f>
        <v>149</v>
      </c>
      <c r="G22" s="65">
        <f>SUM(G20:G21)</f>
        <v>219</v>
      </c>
      <c r="H22" s="65"/>
      <c r="I22" s="65"/>
      <c r="J22" s="65"/>
      <c r="K22" s="65"/>
      <c r="L22" s="65"/>
      <c r="M22" s="65"/>
      <c r="N22" s="92"/>
      <c r="O22" s="17">
        <f t="shared" si="0"/>
        <v>1452</v>
      </c>
    </row>
    <row r="23" spans="1:15" ht="21" customHeight="1" x14ac:dyDescent="0.15">
      <c r="A23" s="148" t="s">
        <v>27</v>
      </c>
      <c r="B23" s="151" t="s">
        <v>56</v>
      </c>
      <c r="C23" s="7" t="s">
        <v>57</v>
      </c>
      <c r="D23" s="8">
        <v>2</v>
      </c>
      <c r="E23" s="9">
        <v>10</v>
      </c>
      <c r="F23" s="9">
        <v>3</v>
      </c>
      <c r="G23" s="9">
        <v>4</v>
      </c>
      <c r="H23" s="9"/>
      <c r="I23" s="9"/>
      <c r="J23" s="9"/>
      <c r="K23" s="9"/>
      <c r="L23" s="9"/>
      <c r="M23" s="9"/>
      <c r="N23" s="90"/>
      <c r="O23" s="10">
        <f t="shared" si="0"/>
        <v>19</v>
      </c>
    </row>
    <row r="24" spans="1:15" ht="21" customHeight="1" x14ac:dyDescent="0.15">
      <c r="A24" s="149"/>
      <c r="B24" s="119"/>
      <c r="C24" s="11" t="s">
        <v>58</v>
      </c>
      <c r="D24" s="12">
        <v>14</v>
      </c>
      <c r="E24" s="13">
        <v>0</v>
      </c>
      <c r="F24" s="13">
        <v>0</v>
      </c>
      <c r="G24" s="13">
        <v>0</v>
      </c>
      <c r="H24" s="13"/>
      <c r="I24" s="13"/>
      <c r="J24" s="13"/>
      <c r="K24" s="13"/>
      <c r="L24" s="13"/>
      <c r="M24" s="13"/>
      <c r="N24" s="39"/>
      <c r="O24" s="14">
        <f t="shared" si="0"/>
        <v>14</v>
      </c>
    </row>
    <row r="25" spans="1:15" ht="21" customHeight="1" x14ac:dyDescent="0.15">
      <c r="A25" s="149"/>
      <c r="B25" s="119"/>
      <c r="C25" s="11" t="s">
        <v>59</v>
      </c>
      <c r="D25" s="12">
        <f>SUM(D23:D24)</f>
        <v>16</v>
      </c>
      <c r="E25" s="13">
        <f>SUM(E23:E24)</f>
        <v>10</v>
      </c>
      <c r="F25" s="13">
        <f>SUM(F23:F24)</f>
        <v>3</v>
      </c>
      <c r="G25" s="13">
        <f>SUM(G23:G24)</f>
        <v>4</v>
      </c>
      <c r="H25" s="13"/>
      <c r="I25" s="13"/>
      <c r="J25" s="13"/>
      <c r="K25" s="13"/>
      <c r="L25" s="13"/>
      <c r="M25" s="13"/>
      <c r="N25" s="39"/>
      <c r="O25" s="17">
        <f t="shared" si="0"/>
        <v>33</v>
      </c>
    </row>
    <row r="26" spans="1:15" ht="21" customHeight="1" x14ac:dyDescent="0.15">
      <c r="A26" s="149"/>
      <c r="B26" s="119" t="s">
        <v>60</v>
      </c>
      <c r="C26" s="11" t="s">
        <v>57</v>
      </c>
      <c r="D26" s="12">
        <v>22</v>
      </c>
      <c r="E26" s="13">
        <v>20</v>
      </c>
      <c r="F26" s="13">
        <v>8</v>
      </c>
      <c r="G26" s="13">
        <v>6</v>
      </c>
      <c r="H26" s="13"/>
      <c r="I26" s="13"/>
      <c r="J26" s="13"/>
      <c r="K26" s="13"/>
      <c r="L26" s="13"/>
      <c r="M26" s="13"/>
      <c r="N26" s="39"/>
      <c r="O26" s="14">
        <f t="shared" si="0"/>
        <v>56</v>
      </c>
    </row>
    <row r="27" spans="1:15" ht="21" customHeight="1" x14ac:dyDescent="0.15">
      <c r="A27" s="149"/>
      <c r="B27" s="119"/>
      <c r="C27" s="11" t="s">
        <v>58</v>
      </c>
      <c r="D27" s="12">
        <v>7</v>
      </c>
      <c r="E27" s="13">
        <v>0</v>
      </c>
      <c r="F27" s="13">
        <v>0</v>
      </c>
      <c r="G27" s="13">
        <v>0</v>
      </c>
      <c r="H27" s="13"/>
      <c r="I27" s="13"/>
      <c r="J27" s="13"/>
      <c r="K27" s="13"/>
      <c r="L27" s="13"/>
      <c r="M27" s="13"/>
      <c r="N27" s="39"/>
      <c r="O27" s="17">
        <f t="shared" si="0"/>
        <v>7</v>
      </c>
    </row>
    <row r="28" spans="1:15" ht="21" customHeight="1" x14ac:dyDescent="0.15">
      <c r="A28" s="149"/>
      <c r="B28" s="119"/>
      <c r="C28" s="11" t="s">
        <v>59</v>
      </c>
      <c r="D28" s="12">
        <f>SUM(D26:D27)</f>
        <v>29</v>
      </c>
      <c r="E28" s="13">
        <f>SUM(E26:E27)</f>
        <v>20</v>
      </c>
      <c r="F28" s="13">
        <f>SUM(F26:F27)</f>
        <v>8</v>
      </c>
      <c r="G28" s="13">
        <f>SUM(G26:G27)</f>
        <v>6</v>
      </c>
      <c r="H28" s="13"/>
      <c r="I28" s="13"/>
      <c r="J28" s="13"/>
      <c r="K28" s="13"/>
      <c r="L28" s="13"/>
      <c r="M28" s="13"/>
      <c r="N28" s="39"/>
      <c r="O28" s="14">
        <f t="shared" si="0"/>
        <v>63</v>
      </c>
    </row>
    <row r="29" spans="1:15" ht="21" customHeight="1" x14ac:dyDescent="0.15">
      <c r="A29" s="149"/>
      <c r="B29" s="119" t="s">
        <v>26</v>
      </c>
      <c r="C29" s="11" t="s">
        <v>57</v>
      </c>
      <c r="D29" s="12">
        <f t="shared" ref="D29:G30" si="2">SUM(D23,D26)</f>
        <v>24</v>
      </c>
      <c r="E29" s="12">
        <f t="shared" si="2"/>
        <v>30</v>
      </c>
      <c r="F29" s="12">
        <f t="shared" si="2"/>
        <v>11</v>
      </c>
      <c r="G29" s="12">
        <f t="shared" si="2"/>
        <v>10</v>
      </c>
      <c r="H29" s="12"/>
      <c r="I29" s="12"/>
      <c r="J29" s="12"/>
      <c r="K29" s="12"/>
      <c r="L29" s="12"/>
      <c r="M29" s="12"/>
      <c r="N29" s="91"/>
      <c r="O29" s="17">
        <f t="shared" si="0"/>
        <v>75</v>
      </c>
    </row>
    <row r="30" spans="1:15" ht="21" customHeight="1" x14ac:dyDescent="0.15">
      <c r="A30" s="149"/>
      <c r="B30" s="119"/>
      <c r="C30" s="11" t="s">
        <v>58</v>
      </c>
      <c r="D30" s="12">
        <f t="shared" si="2"/>
        <v>21</v>
      </c>
      <c r="E30" s="12">
        <f t="shared" si="2"/>
        <v>0</v>
      </c>
      <c r="F30" s="12">
        <f t="shared" si="2"/>
        <v>0</v>
      </c>
      <c r="G30" s="12">
        <f t="shared" si="2"/>
        <v>0</v>
      </c>
      <c r="H30" s="12"/>
      <c r="I30" s="12"/>
      <c r="J30" s="12"/>
      <c r="K30" s="12"/>
      <c r="L30" s="12"/>
      <c r="M30" s="12"/>
      <c r="N30" s="91"/>
      <c r="O30" s="14">
        <f t="shared" si="0"/>
        <v>21</v>
      </c>
    </row>
    <row r="31" spans="1:15" ht="21" customHeight="1" thickBot="1" x14ac:dyDescent="0.2">
      <c r="A31" s="150"/>
      <c r="B31" s="120"/>
      <c r="C31" s="15" t="s">
        <v>59</v>
      </c>
      <c r="D31" s="12">
        <f>SUM(D29:D30)</f>
        <v>45</v>
      </c>
      <c r="E31" s="12">
        <f>SUM(E29:E30)</f>
        <v>30</v>
      </c>
      <c r="F31" s="12">
        <f>SUM(F29:F30)</f>
        <v>11</v>
      </c>
      <c r="G31" s="12">
        <f>SUM(G29:G30)</f>
        <v>10</v>
      </c>
      <c r="H31" s="12"/>
      <c r="I31" s="12"/>
      <c r="J31" s="12"/>
      <c r="K31" s="12"/>
      <c r="L31" s="12"/>
      <c r="M31" s="12"/>
      <c r="N31" s="91"/>
      <c r="O31" s="17">
        <f t="shared" si="0"/>
        <v>96</v>
      </c>
    </row>
    <row r="32" spans="1:15" ht="21" customHeight="1" x14ac:dyDescent="0.15">
      <c r="A32" s="148" t="s">
        <v>28</v>
      </c>
      <c r="B32" s="151" t="s">
        <v>56</v>
      </c>
      <c r="C32" s="7" t="s">
        <v>57</v>
      </c>
      <c r="D32" s="8">
        <v>1455</v>
      </c>
      <c r="E32" s="9">
        <v>651</v>
      </c>
      <c r="F32" s="9">
        <v>273</v>
      </c>
      <c r="G32" s="9">
        <v>334</v>
      </c>
      <c r="H32" s="9"/>
      <c r="I32" s="9"/>
      <c r="J32" s="9"/>
      <c r="K32" s="9"/>
      <c r="L32" s="9"/>
      <c r="M32" s="9"/>
      <c r="N32" s="90"/>
      <c r="O32" s="10">
        <f t="shared" si="0"/>
        <v>2713</v>
      </c>
    </row>
    <row r="33" spans="1:15" ht="21" customHeight="1" x14ac:dyDescent="0.15">
      <c r="A33" s="149"/>
      <c r="B33" s="119"/>
      <c r="C33" s="11" t="s">
        <v>58</v>
      </c>
      <c r="D33" s="12">
        <v>6</v>
      </c>
      <c r="E33" s="13">
        <v>0</v>
      </c>
      <c r="F33" s="13">
        <v>3</v>
      </c>
      <c r="G33" s="13">
        <v>0</v>
      </c>
      <c r="H33" s="13"/>
      <c r="I33" s="13"/>
      <c r="J33" s="13"/>
      <c r="K33" s="13"/>
      <c r="L33" s="13"/>
      <c r="M33" s="13"/>
      <c r="N33" s="39"/>
      <c r="O33" s="14">
        <f t="shared" si="0"/>
        <v>9</v>
      </c>
    </row>
    <row r="34" spans="1:15" ht="21" customHeight="1" x14ac:dyDescent="0.15">
      <c r="A34" s="149"/>
      <c r="B34" s="119"/>
      <c r="C34" s="11" t="s">
        <v>59</v>
      </c>
      <c r="D34" s="12">
        <f>SUM(D32:D33)</f>
        <v>1461</v>
      </c>
      <c r="E34" s="13">
        <f>SUM(E32:E33)</f>
        <v>651</v>
      </c>
      <c r="F34" s="13">
        <f>SUM(F32:F33)</f>
        <v>276</v>
      </c>
      <c r="G34" s="13">
        <f>SUM(G32:G33)</f>
        <v>334</v>
      </c>
      <c r="H34" s="13"/>
      <c r="I34" s="13"/>
      <c r="J34" s="13"/>
      <c r="K34" s="13"/>
      <c r="L34" s="13"/>
      <c r="M34" s="13"/>
      <c r="N34" s="39"/>
      <c r="O34" s="17">
        <f t="shared" si="0"/>
        <v>2722</v>
      </c>
    </row>
    <row r="35" spans="1:15" ht="21" customHeight="1" x14ac:dyDescent="0.15">
      <c r="A35" s="149"/>
      <c r="B35" s="119" t="s">
        <v>60</v>
      </c>
      <c r="C35" s="11" t="s">
        <v>57</v>
      </c>
      <c r="D35" s="12">
        <v>1629</v>
      </c>
      <c r="E35" s="13">
        <v>814</v>
      </c>
      <c r="F35" s="13">
        <v>378</v>
      </c>
      <c r="G35" s="13">
        <v>416</v>
      </c>
      <c r="H35" s="13"/>
      <c r="I35" s="13"/>
      <c r="J35" s="13"/>
      <c r="K35" s="13"/>
      <c r="L35" s="13"/>
      <c r="M35" s="13"/>
      <c r="N35" s="39"/>
      <c r="O35" s="14">
        <f t="shared" si="0"/>
        <v>3237</v>
      </c>
    </row>
    <row r="36" spans="1:15" ht="21" customHeight="1" x14ac:dyDescent="0.15">
      <c r="A36" s="149"/>
      <c r="B36" s="119"/>
      <c r="C36" s="11" t="s">
        <v>58</v>
      </c>
      <c r="D36" s="12">
        <v>1</v>
      </c>
      <c r="E36" s="13">
        <v>4</v>
      </c>
      <c r="F36" s="13">
        <v>2</v>
      </c>
      <c r="G36" s="13">
        <v>1</v>
      </c>
      <c r="H36" s="13"/>
      <c r="I36" s="13"/>
      <c r="J36" s="13"/>
      <c r="K36" s="13"/>
      <c r="L36" s="13"/>
      <c r="M36" s="13"/>
      <c r="N36" s="39"/>
      <c r="O36" s="17">
        <f t="shared" si="0"/>
        <v>8</v>
      </c>
    </row>
    <row r="37" spans="1:15" ht="21" customHeight="1" x14ac:dyDescent="0.15">
      <c r="A37" s="149"/>
      <c r="B37" s="119"/>
      <c r="C37" s="11" t="s">
        <v>59</v>
      </c>
      <c r="D37" s="12">
        <f>SUM(D35:D36)</f>
        <v>1630</v>
      </c>
      <c r="E37" s="13">
        <f>SUM(E35:E36)</f>
        <v>818</v>
      </c>
      <c r="F37" s="13">
        <f>SUM(F35:F36)</f>
        <v>380</v>
      </c>
      <c r="G37" s="13">
        <f>SUM(G35:G36)</f>
        <v>417</v>
      </c>
      <c r="H37" s="13"/>
      <c r="I37" s="13"/>
      <c r="J37" s="13"/>
      <c r="K37" s="13"/>
      <c r="L37" s="13"/>
      <c r="M37" s="13"/>
      <c r="N37" s="39"/>
      <c r="O37" s="14">
        <f t="shared" si="0"/>
        <v>3245</v>
      </c>
    </row>
    <row r="38" spans="1:15" ht="21" customHeight="1" x14ac:dyDescent="0.15">
      <c r="A38" s="149"/>
      <c r="B38" s="119" t="s">
        <v>26</v>
      </c>
      <c r="C38" s="11" t="s">
        <v>57</v>
      </c>
      <c r="D38" s="12">
        <f t="shared" ref="D38:G39" si="3">SUM(D32,D35)</f>
        <v>3084</v>
      </c>
      <c r="E38" s="12">
        <f t="shared" si="3"/>
        <v>1465</v>
      </c>
      <c r="F38" s="12">
        <f t="shared" si="3"/>
        <v>651</v>
      </c>
      <c r="G38" s="12">
        <f t="shared" si="3"/>
        <v>750</v>
      </c>
      <c r="H38" s="12"/>
      <c r="I38" s="12"/>
      <c r="J38" s="12"/>
      <c r="K38" s="12"/>
      <c r="L38" s="12"/>
      <c r="M38" s="12"/>
      <c r="N38" s="91"/>
      <c r="O38" s="17">
        <f t="shared" si="0"/>
        <v>5950</v>
      </c>
    </row>
    <row r="39" spans="1:15" ht="21" customHeight="1" x14ac:dyDescent="0.15">
      <c r="A39" s="149"/>
      <c r="B39" s="119"/>
      <c r="C39" s="11" t="s">
        <v>58</v>
      </c>
      <c r="D39" s="12">
        <f t="shared" si="3"/>
        <v>7</v>
      </c>
      <c r="E39" s="12">
        <f t="shared" si="3"/>
        <v>4</v>
      </c>
      <c r="F39" s="12">
        <f t="shared" si="3"/>
        <v>5</v>
      </c>
      <c r="G39" s="12">
        <f t="shared" si="3"/>
        <v>1</v>
      </c>
      <c r="H39" s="12"/>
      <c r="I39" s="12"/>
      <c r="J39" s="12"/>
      <c r="K39" s="12"/>
      <c r="L39" s="12"/>
      <c r="M39" s="12"/>
      <c r="N39" s="91"/>
      <c r="O39" s="14">
        <f t="shared" si="0"/>
        <v>17</v>
      </c>
    </row>
    <row r="40" spans="1:15" ht="21" customHeight="1" thickBot="1" x14ac:dyDescent="0.2">
      <c r="A40" s="150"/>
      <c r="B40" s="120"/>
      <c r="C40" s="15" t="s">
        <v>59</v>
      </c>
      <c r="D40" s="12">
        <f>SUM(D38:D39)</f>
        <v>3091</v>
      </c>
      <c r="E40" s="12">
        <f>SUM(E38:E39)</f>
        <v>1469</v>
      </c>
      <c r="F40" s="12">
        <f>SUM(F38:F39)</f>
        <v>656</v>
      </c>
      <c r="G40" s="12">
        <f>SUM(G38:G39)</f>
        <v>751</v>
      </c>
      <c r="H40" s="12"/>
      <c r="I40" s="12"/>
      <c r="J40" s="12"/>
      <c r="K40" s="12"/>
      <c r="L40" s="12"/>
      <c r="M40" s="12"/>
      <c r="N40" s="91"/>
      <c r="O40" s="17">
        <f t="shared" si="0"/>
        <v>5967</v>
      </c>
    </row>
    <row r="41" spans="1:15" ht="21" customHeight="1" x14ac:dyDescent="0.15">
      <c r="A41" s="142" t="s">
        <v>63</v>
      </c>
      <c r="B41" s="143"/>
      <c r="C41" s="7" t="s">
        <v>57</v>
      </c>
      <c r="D41" s="8">
        <v>134</v>
      </c>
      <c r="E41" s="9">
        <v>113</v>
      </c>
      <c r="F41" s="9">
        <v>44</v>
      </c>
      <c r="G41" s="9">
        <v>32</v>
      </c>
      <c r="H41" s="9"/>
      <c r="I41" s="9"/>
      <c r="J41" s="9"/>
      <c r="K41" s="9"/>
      <c r="L41" s="9"/>
      <c r="M41" s="9"/>
      <c r="N41" s="90"/>
      <c r="O41" s="10">
        <f t="shared" si="0"/>
        <v>323</v>
      </c>
    </row>
    <row r="42" spans="1:15" ht="21" customHeight="1" x14ac:dyDescent="0.15">
      <c r="A42" s="144"/>
      <c r="B42" s="145"/>
      <c r="C42" s="11" t="s">
        <v>58</v>
      </c>
      <c r="D42" s="12">
        <v>7</v>
      </c>
      <c r="E42" s="13">
        <v>4</v>
      </c>
      <c r="F42" s="13">
        <v>3</v>
      </c>
      <c r="G42" s="13">
        <v>3</v>
      </c>
      <c r="H42" s="13"/>
      <c r="I42" s="13"/>
      <c r="J42" s="13"/>
      <c r="K42" s="13"/>
      <c r="L42" s="13"/>
      <c r="M42" s="13"/>
      <c r="N42" s="39"/>
      <c r="O42" s="14">
        <f t="shared" si="0"/>
        <v>17</v>
      </c>
    </row>
    <row r="43" spans="1:15" ht="21" customHeight="1" thickBot="1" x14ac:dyDescent="0.2">
      <c r="A43" s="146"/>
      <c r="B43" s="147"/>
      <c r="C43" s="15" t="s">
        <v>59</v>
      </c>
      <c r="D43" s="16">
        <f>SUM(D41:D42)</f>
        <v>141</v>
      </c>
      <c r="E43" s="65">
        <f>SUM(E41:E42)</f>
        <v>117</v>
      </c>
      <c r="F43" s="65">
        <f>SUM(F41:F42)</f>
        <v>47</v>
      </c>
      <c r="G43" s="65">
        <f>SUM(G41:G42)</f>
        <v>35</v>
      </c>
      <c r="H43" s="65"/>
      <c r="I43" s="65"/>
      <c r="J43" s="65"/>
      <c r="K43" s="65"/>
      <c r="L43" s="65"/>
      <c r="M43" s="65"/>
      <c r="N43" s="92"/>
      <c r="O43" s="17">
        <f t="shared" si="0"/>
        <v>340</v>
      </c>
    </row>
    <row r="44" spans="1:15" ht="21" customHeight="1" x14ac:dyDescent="0.15">
      <c r="A44" s="142" t="s">
        <v>64</v>
      </c>
      <c r="B44" s="143"/>
      <c r="C44" s="7" t="s">
        <v>57</v>
      </c>
      <c r="D44" s="8">
        <v>90</v>
      </c>
      <c r="E44" s="9">
        <v>58</v>
      </c>
      <c r="F44" s="9">
        <v>18</v>
      </c>
      <c r="G44" s="9">
        <v>26</v>
      </c>
      <c r="H44" s="9"/>
      <c r="I44" s="9"/>
      <c r="J44" s="9"/>
      <c r="K44" s="9"/>
      <c r="L44" s="9"/>
      <c r="M44" s="9"/>
      <c r="N44" s="90"/>
      <c r="O44" s="10">
        <f t="shared" si="0"/>
        <v>192</v>
      </c>
    </row>
    <row r="45" spans="1:15" ht="21" customHeight="1" x14ac:dyDescent="0.15">
      <c r="A45" s="144"/>
      <c r="B45" s="145"/>
      <c r="C45" s="11" t="s">
        <v>58</v>
      </c>
      <c r="D45" s="12">
        <v>0</v>
      </c>
      <c r="E45" s="13">
        <v>0</v>
      </c>
      <c r="F45" s="13">
        <v>0</v>
      </c>
      <c r="G45" s="13">
        <v>0</v>
      </c>
      <c r="H45" s="13"/>
      <c r="I45" s="13"/>
      <c r="J45" s="13"/>
      <c r="K45" s="13"/>
      <c r="L45" s="13"/>
      <c r="M45" s="13"/>
      <c r="N45" s="39"/>
      <c r="O45" s="14">
        <f t="shared" si="0"/>
        <v>0</v>
      </c>
    </row>
    <row r="46" spans="1:15" ht="21" customHeight="1" thickBot="1" x14ac:dyDescent="0.2">
      <c r="A46" s="146"/>
      <c r="B46" s="147"/>
      <c r="C46" s="15" t="s">
        <v>59</v>
      </c>
      <c r="D46" s="16">
        <f>SUM(D44:D45)</f>
        <v>90</v>
      </c>
      <c r="E46" s="65">
        <f>SUM(E44:E45)</f>
        <v>58</v>
      </c>
      <c r="F46" s="65">
        <f>SUM(F44:F45)</f>
        <v>18</v>
      </c>
      <c r="G46" s="65">
        <f>SUM(G44:G45)</f>
        <v>26</v>
      </c>
      <c r="H46" s="65"/>
      <c r="I46" s="65"/>
      <c r="J46" s="65"/>
      <c r="K46" s="65"/>
      <c r="L46" s="65"/>
      <c r="M46" s="65"/>
      <c r="N46" s="92"/>
      <c r="O46" s="17">
        <f t="shared" si="0"/>
        <v>192</v>
      </c>
    </row>
    <row r="47" spans="1:15" ht="21" customHeight="1" thickBot="1" x14ac:dyDescent="0.2">
      <c r="A47" s="160" t="s">
        <v>65</v>
      </c>
      <c r="B47" s="161"/>
      <c r="C47" s="162"/>
      <c r="D47" s="18">
        <f>SUM(D22,D31,D40,D43,D46)</f>
        <v>4121</v>
      </c>
      <c r="E47" s="19">
        <f>SUM(E22,E31,E40,E43,E46)</f>
        <v>2004</v>
      </c>
      <c r="F47" s="19">
        <f>SUM(F22,F31,F40,F43,F46)</f>
        <v>881</v>
      </c>
      <c r="G47" s="19">
        <f>SUM(G22,G31,G40,G43,G46)</f>
        <v>1041</v>
      </c>
      <c r="H47" s="19"/>
      <c r="I47" s="19"/>
      <c r="J47" s="19"/>
      <c r="K47" s="19"/>
      <c r="L47" s="19"/>
      <c r="M47" s="19"/>
      <c r="N47" s="93"/>
      <c r="O47" s="10">
        <f t="shared" si="0"/>
        <v>8047</v>
      </c>
    </row>
    <row r="48" spans="1:15" ht="21" customHeight="1" thickBot="1" x14ac:dyDescent="0.2">
      <c r="A48" s="160" t="s">
        <v>32</v>
      </c>
      <c r="B48" s="161"/>
      <c r="C48" s="162"/>
      <c r="D48" s="18">
        <v>111</v>
      </c>
      <c r="E48" s="19">
        <v>34</v>
      </c>
      <c r="F48" s="19">
        <v>13</v>
      </c>
      <c r="G48" s="19">
        <v>28</v>
      </c>
      <c r="H48" s="19"/>
      <c r="I48" s="19"/>
      <c r="J48" s="19"/>
      <c r="K48" s="19"/>
      <c r="L48" s="19"/>
      <c r="M48" s="19"/>
      <c r="N48" s="93"/>
      <c r="O48" s="10">
        <f t="shared" si="0"/>
        <v>186</v>
      </c>
    </row>
    <row r="49" spans="1:15" ht="21" customHeight="1" thickBot="1" x14ac:dyDescent="0.2">
      <c r="A49" s="160" t="s">
        <v>66</v>
      </c>
      <c r="B49" s="161"/>
      <c r="C49" s="162"/>
      <c r="D49" s="18">
        <f>SUM(D47:D48)</f>
        <v>4232</v>
      </c>
      <c r="E49" s="19">
        <f>SUM(E47:E48)</f>
        <v>2038</v>
      </c>
      <c r="F49" s="19">
        <f>SUM(F47:F48)</f>
        <v>894</v>
      </c>
      <c r="G49" s="19">
        <f>SUM(G47:G48)</f>
        <v>1069</v>
      </c>
      <c r="H49" s="19"/>
      <c r="I49" s="19"/>
      <c r="J49" s="19"/>
      <c r="K49" s="19"/>
      <c r="L49" s="19"/>
      <c r="M49" s="19"/>
      <c r="N49" s="93"/>
      <c r="O49" s="10">
        <f t="shared" si="0"/>
        <v>8233</v>
      </c>
    </row>
    <row r="50" spans="1:15" ht="21" customHeight="1" x14ac:dyDescent="0.15">
      <c r="A50" s="163" t="s">
        <v>34</v>
      </c>
      <c r="B50" s="165" t="s">
        <v>67</v>
      </c>
      <c r="C50" s="20" t="s">
        <v>68</v>
      </c>
      <c r="D50" s="21">
        <v>2395</v>
      </c>
      <c r="E50" s="22">
        <v>1295</v>
      </c>
      <c r="F50" s="22">
        <v>546</v>
      </c>
      <c r="G50" s="22">
        <v>638</v>
      </c>
      <c r="H50" s="22"/>
      <c r="I50" s="22"/>
      <c r="J50" s="22"/>
      <c r="K50" s="22"/>
      <c r="L50" s="22"/>
      <c r="M50" s="22"/>
      <c r="N50" s="94"/>
      <c r="O50" s="10">
        <f t="shared" si="0"/>
        <v>4874</v>
      </c>
    </row>
    <row r="51" spans="1:15" ht="21" customHeight="1" x14ac:dyDescent="0.15">
      <c r="A51" s="117"/>
      <c r="B51" s="145"/>
      <c r="C51" s="11" t="s">
        <v>69</v>
      </c>
      <c r="D51" s="12">
        <v>1333</v>
      </c>
      <c r="E51" s="13">
        <v>653</v>
      </c>
      <c r="F51" s="13">
        <v>345</v>
      </c>
      <c r="G51" s="13">
        <v>475</v>
      </c>
      <c r="H51" s="13"/>
      <c r="I51" s="13"/>
      <c r="J51" s="13"/>
      <c r="K51" s="13"/>
      <c r="L51" s="13"/>
      <c r="M51" s="13"/>
      <c r="N51" s="39"/>
      <c r="O51" s="14">
        <f t="shared" si="0"/>
        <v>2806</v>
      </c>
    </row>
    <row r="52" spans="1:15" ht="21" customHeight="1" x14ac:dyDescent="0.15">
      <c r="A52" s="117"/>
      <c r="B52" s="145"/>
      <c r="C52" s="11" t="s">
        <v>59</v>
      </c>
      <c r="D52" s="12">
        <f>SUM(D50:D51)</f>
        <v>3728</v>
      </c>
      <c r="E52" s="13">
        <f>SUM(E50:E51)</f>
        <v>1948</v>
      </c>
      <c r="F52" s="13">
        <f>SUM(F50:F51)</f>
        <v>891</v>
      </c>
      <c r="G52" s="13">
        <f>SUM(G50:G51)</f>
        <v>1113</v>
      </c>
      <c r="H52" s="13"/>
      <c r="I52" s="13"/>
      <c r="J52" s="13"/>
      <c r="K52" s="13"/>
      <c r="L52" s="13"/>
      <c r="M52" s="13"/>
      <c r="N52" s="39"/>
      <c r="O52" s="17">
        <f t="shared" si="0"/>
        <v>7680</v>
      </c>
    </row>
    <row r="53" spans="1:15" ht="21" customHeight="1" x14ac:dyDescent="0.15">
      <c r="A53" s="117"/>
      <c r="B53" s="166" t="s">
        <v>38</v>
      </c>
      <c r="C53" s="167"/>
      <c r="D53" s="12">
        <v>26</v>
      </c>
      <c r="E53" s="13">
        <v>12</v>
      </c>
      <c r="F53" s="13">
        <v>8</v>
      </c>
      <c r="G53" s="13">
        <v>5</v>
      </c>
      <c r="H53" s="13"/>
      <c r="I53" s="13"/>
      <c r="J53" s="13"/>
      <c r="K53" s="13"/>
      <c r="L53" s="13"/>
      <c r="M53" s="13"/>
      <c r="N53" s="39"/>
      <c r="O53" s="14">
        <f t="shared" si="0"/>
        <v>51</v>
      </c>
    </row>
    <row r="54" spans="1:15" ht="21" customHeight="1" thickBot="1" x14ac:dyDescent="0.2">
      <c r="A54" s="164"/>
      <c r="B54" s="168" t="s">
        <v>39</v>
      </c>
      <c r="C54" s="169"/>
      <c r="D54" s="23" t="s">
        <v>40</v>
      </c>
      <c r="E54" s="24" t="s">
        <v>40</v>
      </c>
      <c r="F54" s="24" t="s">
        <v>40</v>
      </c>
      <c r="G54" s="24" t="s">
        <v>40</v>
      </c>
      <c r="H54" s="62"/>
      <c r="I54" s="62"/>
      <c r="J54" s="62"/>
      <c r="K54" s="62"/>
      <c r="L54" s="62"/>
      <c r="M54" s="62"/>
      <c r="N54" s="95"/>
      <c r="O54" s="84" t="s">
        <v>40</v>
      </c>
    </row>
    <row r="55" spans="1:15" ht="21" customHeight="1" thickBot="1" x14ac:dyDescent="0.2">
      <c r="A55" s="152" t="s">
        <v>41</v>
      </c>
      <c r="B55" s="153"/>
      <c r="C55" s="154"/>
      <c r="D55" s="18">
        <f>SUM(D52:D54)</f>
        <v>3754</v>
      </c>
      <c r="E55" s="19">
        <f>SUM(E52:E54)</f>
        <v>1960</v>
      </c>
      <c r="F55" s="19">
        <f>SUM(F52:F54)</f>
        <v>899</v>
      </c>
      <c r="G55" s="19">
        <f>SUM(G52:G54)</f>
        <v>1118</v>
      </c>
      <c r="H55" s="19"/>
      <c r="I55" s="19"/>
      <c r="J55" s="19"/>
      <c r="K55" s="19"/>
      <c r="L55" s="19"/>
      <c r="M55" s="19"/>
      <c r="N55" s="93"/>
      <c r="O55" s="10">
        <f t="shared" si="0"/>
        <v>7731</v>
      </c>
    </row>
    <row r="56" spans="1:15" ht="23.25" customHeight="1" thickBot="1" x14ac:dyDescent="0.2">
      <c r="A56" s="155" t="s">
        <v>42</v>
      </c>
      <c r="B56" s="156"/>
      <c r="C56" s="157"/>
      <c r="D56" s="26">
        <f>SUM(D49,D55)</f>
        <v>7986</v>
      </c>
      <c r="E56" s="26">
        <f>SUM(E49,E55)</f>
        <v>3998</v>
      </c>
      <c r="F56" s="26">
        <f>SUM(F49,F55)</f>
        <v>1793</v>
      </c>
      <c r="G56" s="26">
        <f>SUM(G49,G55)</f>
        <v>2187</v>
      </c>
      <c r="H56" s="27"/>
      <c r="I56" s="27"/>
      <c r="J56" s="27"/>
      <c r="K56" s="27"/>
      <c r="L56" s="27"/>
      <c r="M56" s="27"/>
      <c r="N56" s="55"/>
      <c r="O56" s="28">
        <f t="shared" si="0"/>
        <v>15964</v>
      </c>
    </row>
    <row r="59" spans="1:15" x14ac:dyDescent="0.1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</row>
    <row r="60" spans="1:15" x14ac:dyDescent="0.15">
      <c r="A60" s="159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</row>
  </sheetData>
  <mergeCells count="41">
    <mergeCell ref="A55:C55"/>
    <mergeCell ref="A56:C56"/>
    <mergeCell ref="A59:O60"/>
    <mergeCell ref="A41:B43"/>
    <mergeCell ref="A44:B46"/>
    <mergeCell ref="A47:C47"/>
    <mergeCell ref="A48:C48"/>
    <mergeCell ref="A49:C49"/>
    <mergeCell ref="A50:A54"/>
    <mergeCell ref="B50:B52"/>
    <mergeCell ref="B53:C53"/>
    <mergeCell ref="B54:C54"/>
    <mergeCell ref="A23:A31"/>
    <mergeCell ref="B23:B25"/>
    <mergeCell ref="B26:B28"/>
    <mergeCell ref="B29:B31"/>
    <mergeCell ref="A32:A40"/>
    <mergeCell ref="B32:B34"/>
    <mergeCell ref="B35:B37"/>
    <mergeCell ref="B38:B40"/>
    <mergeCell ref="O7:O10"/>
    <mergeCell ref="A8:A10"/>
    <mergeCell ref="B8:B10"/>
    <mergeCell ref="C8:C10"/>
    <mergeCell ref="A11:A22"/>
    <mergeCell ref="B11:B13"/>
    <mergeCell ref="B14:B16"/>
    <mergeCell ref="B17:B19"/>
    <mergeCell ref="B20:B22"/>
    <mergeCell ref="I7:I10"/>
    <mergeCell ref="J7:J10"/>
    <mergeCell ref="K7:K10"/>
    <mergeCell ref="L7:L10"/>
    <mergeCell ref="M7:M10"/>
    <mergeCell ref="N7:N10"/>
    <mergeCell ref="A7:C7"/>
    <mergeCell ref="D7:D10"/>
    <mergeCell ref="E7:E10"/>
    <mergeCell ref="F7:F10"/>
    <mergeCell ref="G7:G10"/>
    <mergeCell ref="H7:H10"/>
  </mergeCells>
  <phoneticPr fontId="2"/>
  <pageMargins left="0.39370078740157483" right="0.39370078740157483" top="0.59055118110236227" bottom="0.19685039370078741" header="0.51181102362204722" footer="0.51181102362204722"/>
  <pageSetup paperSize="9" scale="6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9F24C-A030-4339-8AF2-CBDA8EAF604E}">
  <sheetPr>
    <tabColor rgb="FFFFFF00"/>
    <pageSetUpPr fitToPage="1"/>
  </sheetPr>
  <dimension ref="A1:O60"/>
  <sheetViews>
    <sheetView topLeftCell="A4" zoomScaleNormal="100" workbookViewId="0">
      <selection activeCell="G4" sqref="G4"/>
    </sheetView>
  </sheetViews>
  <sheetFormatPr defaultRowHeight="13.5" x14ac:dyDescent="0.15"/>
  <cols>
    <col min="1" max="1" width="4" style="1" customWidth="1"/>
    <col min="2" max="2" width="7.25" style="1" customWidth="1"/>
    <col min="3" max="3" width="9" style="1"/>
    <col min="4" max="15" width="9.5" style="1" customWidth="1"/>
    <col min="16" max="16384" width="9" style="1"/>
  </cols>
  <sheetData>
    <row r="1" spans="1:15" ht="15" customHeight="1" x14ac:dyDescent="0.15"/>
    <row r="2" spans="1:15" ht="15" customHeight="1" x14ac:dyDescent="0.15"/>
    <row r="3" spans="1:15" ht="15" customHeight="1" x14ac:dyDescent="0.15"/>
    <row r="4" spans="1:15" ht="15" customHeight="1" x14ac:dyDescent="0.2">
      <c r="A4" s="29"/>
      <c r="B4" s="29"/>
      <c r="C4" s="29"/>
      <c r="D4" s="29"/>
      <c r="E4" s="30"/>
    </row>
    <row r="5" spans="1:15" ht="15" customHeight="1" x14ac:dyDescent="0.2">
      <c r="A5" s="6"/>
      <c r="B5" s="85" t="s">
        <v>84</v>
      </c>
      <c r="C5" s="86"/>
      <c r="D5" s="85"/>
      <c r="L5" s="89"/>
      <c r="M5" s="89"/>
      <c r="N5" s="89"/>
      <c r="O5" s="31"/>
    </row>
    <row r="6" spans="1:15" ht="15" customHeight="1" thickBot="1" x14ac:dyDescent="0.2">
      <c r="L6" s="32"/>
      <c r="M6" s="32"/>
      <c r="N6" s="32"/>
      <c r="O6" s="32"/>
    </row>
    <row r="7" spans="1:15" ht="48" customHeight="1" x14ac:dyDescent="0.15">
      <c r="A7" s="127" t="s">
        <v>3</v>
      </c>
      <c r="B7" s="128"/>
      <c r="C7" s="129"/>
      <c r="D7" s="170" t="s">
        <v>85</v>
      </c>
      <c r="E7" s="136" t="s">
        <v>86</v>
      </c>
      <c r="F7" s="136"/>
      <c r="G7" s="136"/>
      <c r="H7" s="136"/>
      <c r="I7" s="136"/>
      <c r="J7" s="136"/>
      <c r="K7" s="136"/>
      <c r="L7" s="136"/>
      <c r="M7" s="136"/>
      <c r="N7" s="186"/>
      <c r="O7" s="176" t="s">
        <v>23</v>
      </c>
    </row>
    <row r="8" spans="1:15" x14ac:dyDescent="0.15">
      <c r="A8" s="117" t="s">
        <v>53</v>
      </c>
      <c r="B8" s="119" t="s">
        <v>54</v>
      </c>
      <c r="C8" s="121" t="s">
        <v>55</v>
      </c>
      <c r="D8" s="171"/>
      <c r="E8" s="174"/>
      <c r="F8" s="174"/>
      <c r="G8" s="174"/>
      <c r="H8" s="174"/>
      <c r="I8" s="179"/>
      <c r="J8" s="179"/>
      <c r="K8" s="174"/>
      <c r="L8" s="174"/>
      <c r="M8" s="174"/>
      <c r="N8" s="187"/>
      <c r="O8" s="177"/>
    </row>
    <row r="9" spans="1:15" x14ac:dyDescent="0.15">
      <c r="A9" s="117"/>
      <c r="B9" s="119"/>
      <c r="C9" s="121"/>
      <c r="D9" s="171"/>
      <c r="E9" s="174"/>
      <c r="F9" s="174"/>
      <c r="G9" s="174"/>
      <c r="H9" s="174"/>
      <c r="I9" s="179"/>
      <c r="J9" s="179"/>
      <c r="K9" s="174"/>
      <c r="L9" s="174"/>
      <c r="M9" s="174"/>
      <c r="N9" s="187"/>
      <c r="O9" s="177"/>
    </row>
    <row r="10" spans="1:15" ht="18.75" customHeight="1" thickBot="1" x14ac:dyDescent="0.2">
      <c r="A10" s="118"/>
      <c r="B10" s="120"/>
      <c r="C10" s="122"/>
      <c r="D10" s="198"/>
      <c r="E10" s="175"/>
      <c r="F10" s="175"/>
      <c r="G10" s="175"/>
      <c r="H10" s="175"/>
      <c r="I10" s="180"/>
      <c r="J10" s="180"/>
      <c r="K10" s="175"/>
      <c r="L10" s="175"/>
      <c r="M10" s="175"/>
      <c r="N10" s="188"/>
      <c r="O10" s="178"/>
    </row>
    <row r="11" spans="1:15" ht="21" customHeight="1" x14ac:dyDescent="0.15">
      <c r="A11" s="148" t="s">
        <v>19</v>
      </c>
      <c r="B11" s="151" t="s">
        <v>56</v>
      </c>
      <c r="C11" s="7" t="s">
        <v>57</v>
      </c>
      <c r="D11" s="8">
        <v>209</v>
      </c>
      <c r="E11" s="9">
        <v>245</v>
      </c>
      <c r="F11" s="9"/>
      <c r="G11" s="9"/>
      <c r="H11" s="9"/>
      <c r="I11" s="9"/>
      <c r="J11" s="9"/>
      <c r="K11" s="9"/>
      <c r="L11" s="9"/>
      <c r="M11" s="90"/>
      <c r="N11" s="90"/>
      <c r="O11" s="37">
        <f t="shared" ref="O11:O56" si="0">SUM(D11:N11)</f>
        <v>454</v>
      </c>
    </row>
    <row r="12" spans="1:15" ht="21" customHeight="1" x14ac:dyDescent="0.15">
      <c r="A12" s="149"/>
      <c r="B12" s="119"/>
      <c r="C12" s="11" t="s">
        <v>58</v>
      </c>
      <c r="D12" s="12">
        <v>36</v>
      </c>
      <c r="E12" s="13">
        <v>12</v>
      </c>
      <c r="F12" s="13"/>
      <c r="G12" s="13"/>
      <c r="H12" s="13"/>
      <c r="I12" s="13"/>
      <c r="J12" s="13"/>
      <c r="K12" s="13"/>
      <c r="L12" s="13"/>
      <c r="M12" s="39"/>
      <c r="N12" s="96"/>
      <c r="O12" s="14">
        <f t="shared" si="0"/>
        <v>48</v>
      </c>
    </row>
    <row r="13" spans="1:15" ht="21" customHeight="1" x14ac:dyDescent="0.15">
      <c r="A13" s="149"/>
      <c r="B13" s="119"/>
      <c r="C13" s="11" t="s">
        <v>59</v>
      </c>
      <c r="D13" s="12">
        <f>SUM(D11:D12)</f>
        <v>245</v>
      </c>
      <c r="E13" s="13">
        <f>SUM(E11:E12)</f>
        <v>257</v>
      </c>
      <c r="F13" s="13"/>
      <c r="G13" s="13"/>
      <c r="H13" s="13"/>
      <c r="I13" s="13"/>
      <c r="J13" s="13"/>
      <c r="K13" s="13"/>
      <c r="L13" s="13"/>
      <c r="M13" s="39"/>
      <c r="N13" s="96"/>
      <c r="O13" s="14">
        <f t="shared" si="0"/>
        <v>502</v>
      </c>
    </row>
    <row r="14" spans="1:15" ht="21" customHeight="1" x14ac:dyDescent="0.15">
      <c r="A14" s="149"/>
      <c r="B14" s="119" t="s">
        <v>60</v>
      </c>
      <c r="C14" s="11" t="s">
        <v>57</v>
      </c>
      <c r="D14" s="12">
        <v>332</v>
      </c>
      <c r="E14" s="13">
        <v>202</v>
      </c>
      <c r="F14" s="13"/>
      <c r="G14" s="13"/>
      <c r="H14" s="13"/>
      <c r="I14" s="13"/>
      <c r="J14" s="13"/>
      <c r="K14" s="13"/>
      <c r="L14" s="13"/>
      <c r="M14" s="39"/>
      <c r="N14" s="96"/>
      <c r="O14" s="14">
        <f t="shared" si="0"/>
        <v>534</v>
      </c>
    </row>
    <row r="15" spans="1:15" ht="21" customHeight="1" x14ac:dyDescent="0.15">
      <c r="A15" s="149"/>
      <c r="B15" s="119"/>
      <c r="C15" s="11" t="s">
        <v>58</v>
      </c>
      <c r="D15" s="12">
        <v>5</v>
      </c>
      <c r="E15" s="13">
        <v>0</v>
      </c>
      <c r="F15" s="13"/>
      <c r="G15" s="13"/>
      <c r="H15" s="13"/>
      <c r="I15" s="13"/>
      <c r="J15" s="13"/>
      <c r="K15" s="13"/>
      <c r="L15" s="13"/>
      <c r="M15" s="39"/>
      <c r="N15" s="96"/>
      <c r="O15" s="14">
        <f t="shared" si="0"/>
        <v>5</v>
      </c>
    </row>
    <row r="16" spans="1:15" ht="21" customHeight="1" x14ac:dyDescent="0.15">
      <c r="A16" s="149"/>
      <c r="B16" s="119"/>
      <c r="C16" s="11" t="s">
        <v>59</v>
      </c>
      <c r="D16" s="12">
        <f>SUM(D14:D15)</f>
        <v>337</v>
      </c>
      <c r="E16" s="13">
        <f>SUM(E14:E15)</f>
        <v>202</v>
      </c>
      <c r="F16" s="13"/>
      <c r="G16" s="13"/>
      <c r="H16" s="13"/>
      <c r="I16" s="13"/>
      <c r="J16" s="13"/>
      <c r="K16" s="13"/>
      <c r="L16" s="13"/>
      <c r="M16" s="39"/>
      <c r="N16" s="96"/>
      <c r="O16" s="14">
        <f t="shared" si="0"/>
        <v>539</v>
      </c>
    </row>
    <row r="17" spans="1:15" ht="21" customHeight="1" x14ac:dyDescent="0.15">
      <c r="A17" s="149"/>
      <c r="B17" s="119" t="s">
        <v>61</v>
      </c>
      <c r="C17" s="11" t="s">
        <v>57</v>
      </c>
      <c r="D17" s="12">
        <v>0</v>
      </c>
      <c r="E17" s="13">
        <v>1</v>
      </c>
      <c r="F17" s="13"/>
      <c r="G17" s="13"/>
      <c r="H17" s="13"/>
      <c r="I17" s="13"/>
      <c r="J17" s="13"/>
      <c r="K17" s="13"/>
      <c r="L17" s="13"/>
      <c r="M17" s="39"/>
      <c r="N17" s="96"/>
      <c r="O17" s="14">
        <f t="shared" si="0"/>
        <v>1</v>
      </c>
    </row>
    <row r="18" spans="1:15" ht="21" customHeight="1" x14ac:dyDescent="0.15">
      <c r="A18" s="149"/>
      <c r="B18" s="119"/>
      <c r="C18" s="11" t="s">
        <v>58</v>
      </c>
      <c r="D18" s="12">
        <v>1</v>
      </c>
      <c r="E18" s="13">
        <v>0</v>
      </c>
      <c r="F18" s="13"/>
      <c r="G18" s="13"/>
      <c r="H18" s="13"/>
      <c r="I18" s="13"/>
      <c r="J18" s="13"/>
      <c r="K18" s="13"/>
      <c r="L18" s="13"/>
      <c r="M18" s="39"/>
      <c r="N18" s="96"/>
      <c r="O18" s="14">
        <f t="shared" si="0"/>
        <v>1</v>
      </c>
    </row>
    <row r="19" spans="1:15" ht="21" customHeight="1" x14ac:dyDescent="0.15">
      <c r="A19" s="149"/>
      <c r="B19" s="119"/>
      <c r="C19" s="11" t="s">
        <v>59</v>
      </c>
      <c r="D19" s="12">
        <f>SUM(D17:D18)</f>
        <v>1</v>
      </c>
      <c r="E19" s="13">
        <f>SUM(E17:E18)</f>
        <v>1</v>
      </c>
      <c r="F19" s="13"/>
      <c r="G19" s="13"/>
      <c r="H19" s="13"/>
      <c r="I19" s="13"/>
      <c r="J19" s="13"/>
      <c r="K19" s="13"/>
      <c r="L19" s="13"/>
      <c r="M19" s="39"/>
      <c r="N19" s="96"/>
      <c r="O19" s="14">
        <f t="shared" si="0"/>
        <v>2</v>
      </c>
    </row>
    <row r="20" spans="1:15" ht="21" customHeight="1" x14ac:dyDescent="0.15">
      <c r="A20" s="149"/>
      <c r="B20" s="119" t="s">
        <v>26</v>
      </c>
      <c r="C20" s="11" t="s">
        <v>57</v>
      </c>
      <c r="D20" s="12">
        <f>SUM(D11,D14,D17)</f>
        <v>541</v>
      </c>
      <c r="E20" s="12">
        <f>SUM(E11,E14,E17)</f>
        <v>448</v>
      </c>
      <c r="F20" s="12"/>
      <c r="G20" s="12"/>
      <c r="H20" s="12"/>
      <c r="I20" s="12"/>
      <c r="J20" s="12"/>
      <c r="K20" s="12"/>
      <c r="L20" s="12"/>
      <c r="M20" s="91"/>
      <c r="N20" s="96"/>
      <c r="O20" s="14">
        <f t="shared" si="0"/>
        <v>989</v>
      </c>
    </row>
    <row r="21" spans="1:15" ht="21" customHeight="1" x14ac:dyDescent="0.15">
      <c r="A21" s="149"/>
      <c r="B21" s="119"/>
      <c r="C21" s="11" t="s">
        <v>58</v>
      </c>
      <c r="D21" s="12">
        <f>SUM(D12,D15,D18)</f>
        <v>42</v>
      </c>
      <c r="E21" s="12">
        <f>SUM(E12,E15,E18)</f>
        <v>12</v>
      </c>
      <c r="F21" s="12"/>
      <c r="G21" s="12"/>
      <c r="H21" s="12"/>
      <c r="I21" s="12"/>
      <c r="J21" s="12"/>
      <c r="K21" s="12"/>
      <c r="L21" s="12"/>
      <c r="M21" s="91"/>
      <c r="N21" s="96"/>
      <c r="O21" s="14">
        <f t="shared" si="0"/>
        <v>54</v>
      </c>
    </row>
    <row r="22" spans="1:15" ht="21" customHeight="1" thickBot="1" x14ac:dyDescent="0.2">
      <c r="A22" s="150"/>
      <c r="B22" s="120"/>
      <c r="C22" s="15" t="s">
        <v>59</v>
      </c>
      <c r="D22" s="12">
        <f>SUM(D20:D21)</f>
        <v>583</v>
      </c>
      <c r="E22" s="12">
        <f>SUM(E20:E21)</f>
        <v>460</v>
      </c>
      <c r="F22" s="12"/>
      <c r="G22" s="12"/>
      <c r="H22" s="12"/>
      <c r="I22" s="12"/>
      <c r="J22" s="12"/>
      <c r="K22" s="12"/>
      <c r="L22" s="12"/>
      <c r="M22" s="91"/>
      <c r="N22" s="96"/>
      <c r="O22" s="14">
        <f t="shared" si="0"/>
        <v>1043</v>
      </c>
    </row>
    <row r="23" spans="1:15" ht="21" customHeight="1" x14ac:dyDescent="0.15">
      <c r="A23" s="148" t="s">
        <v>27</v>
      </c>
      <c r="B23" s="151" t="s">
        <v>56</v>
      </c>
      <c r="C23" s="7" t="s">
        <v>57</v>
      </c>
      <c r="D23" s="8">
        <v>1</v>
      </c>
      <c r="E23" s="9">
        <v>7</v>
      </c>
      <c r="F23" s="9"/>
      <c r="G23" s="9"/>
      <c r="H23" s="9"/>
      <c r="I23" s="9"/>
      <c r="J23" s="9"/>
      <c r="K23" s="9"/>
      <c r="L23" s="9"/>
      <c r="M23" s="90"/>
      <c r="N23" s="97"/>
      <c r="O23" s="37">
        <f t="shared" si="0"/>
        <v>8</v>
      </c>
    </row>
    <row r="24" spans="1:15" ht="21" customHeight="1" x14ac:dyDescent="0.15">
      <c r="A24" s="149"/>
      <c r="B24" s="119"/>
      <c r="C24" s="11" t="s">
        <v>58</v>
      </c>
      <c r="D24" s="12">
        <v>27</v>
      </c>
      <c r="E24" s="13">
        <v>0</v>
      </c>
      <c r="F24" s="13"/>
      <c r="G24" s="13"/>
      <c r="H24" s="13"/>
      <c r="I24" s="13"/>
      <c r="J24" s="13"/>
      <c r="K24" s="13"/>
      <c r="L24" s="13"/>
      <c r="M24" s="39"/>
      <c r="N24" s="96"/>
      <c r="O24" s="14">
        <f t="shared" si="0"/>
        <v>27</v>
      </c>
    </row>
    <row r="25" spans="1:15" ht="21" customHeight="1" x14ac:dyDescent="0.15">
      <c r="A25" s="149"/>
      <c r="B25" s="119"/>
      <c r="C25" s="11" t="s">
        <v>59</v>
      </c>
      <c r="D25" s="12">
        <f>SUM(D23:D24)</f>
        <v>28</v>
      </c>
      <c r="E25" s="13">
        <f>SUM(E23:E24)</f>
        <v>7</v>
      </c>
      <c r="F25" s="13"/>
      <c r="G25" s="13"/>
      <c r="H25" s="13"/>
      <c r="I25" s="13"/>
      <c r="J25" s="13"/>
      <c r="K25" s="13"/>
      <c r="L25" s="13"/>
      <c r="M25" s="39"/>
      <c r="N25" s="96"/>
      <c r="O25" s="14">
        <f t="shared" si="0"/>
        <v>35</v>
      </c>
    </row>
    <row r="26" spans="1:15" ht="21" customHeight="1" x14ac:dyDescent="0.15">
      <c r="A26" s="149"/>
      <c r="B26" s="119" t="s">
        <v>60</v>
      </c>
      <c r="C26" s="11" t="s">
        <v>57</v>
      </c>
      <c r="D26" s="12">
        <v>18</v>
      </c>
      <c r="E26" s="13">
        <v>37</v>
      </c>
      <c r="F26" s="13"/>
      <c r="G26" s="13"/>
      <c r="H26" s="13"/>
      <c r="I26" s="13"/>
      <c r="J26" s="13"/>
      <c r="K26" s="13"/>
      <c r="L26" s="13"/>
      <c r="M26" s="39"/>
      <c r="N26" s="96"/>
      <c r="O26" s="14">
        <f t="shared" si="0"/>
        <v>55</v>
      </c>
    </row>
    <row r="27" spans="1:15" ht="21" customHeight="1" x14ac:dyDescent="0.15">
      <c r="A27" s="149"/>
      <c r="B27" s="119"/>
      <c r="C27" s="11" t="s">
        <v>58</v>
      </c>
      <c r="D27" s="12">
        <v>9</v>
      </c>
      <c r="E27" s="13">
        <v>0</v>
      </c>
      <c r="F27" s="13"/>
      <c r="G27" s="13"/>
      <c r="H27" s="13"/>
      <c r="I27" s="13"/>
      <c r="J27" s="13"/>
      <c r="K27" s="13"/>
      <c r="L27" s="13"/>
      <c r="M27" s="39"/>
      <c r="N27" s="96"/>
      <c r="O27" s="14">
        <f t="shared" si="0"/>
        <v>9</v>
      </c>
    </row>
    <row r="28" spans="1:15" ht="21" customHeight="1" x14ac:dyDescent="0.15">
      <c r="A28" s="149"/>
      <c r="B28" s="119"/>
      <c r="C28" s="11" t="s">
        <v>59</v>
      </c>
      <c r="D28" s="12">
        <f>SUM(D26:D27)</f>
        <v>27</v>
      </c>
      <c r="E28" s="13">
        <f>SUM(E26:E27)</f>
        <v>37</v>
      </c>
      <c r="F28" s="13"/>
      <c r="G28" s="13"/>
      <c r="H28" s="13"/>
      <c r="I28" s="13"/>
      <c r="J28" s="13"/>
      <c r="K28" s="13"/>
      <c r="L28" s="13"/>
      <c r="M28" s="39"/>
      <c r="N28" s="96"/>
      <c r="O28" s="14">
        <f t="shared" si="0"/>
        <v>64</v>
      </c>
    </row>
    <row r="29" spans="1:15" ht="21" customHeight="1" x14ac:dyDescent="0.15">
      <c r="A29" s="149"/>
      <c r="B29" s="119" t="s">
        <v>26</v>
      </c>
      <c r="C29" s="11" t="s">
        <v>57</v>
      </c>
      <c r="D29" s="12">
        <f>SUM(D23,D26)</f>
        <v>19</v>
      </c>
      <c r="E29" s="12">
        <f>SUM(E23,E26)</f>
        <v>44</v>
      </c>
      <c r="F29" s="12"/>
      <c r="G29" s="12"/>
      <c r="H29" s="12"/>
      <c r="I29" s="12"/>
      <c r="J29" s="12"/>
      <c r="K29" s="12"/>
      <c r="L29" s="12"/>
      <c r="M29" s="91"/>
      <c r="N29" s="96"/>
      <c r="O29" s="14">
        <f t="shared" si="0"/>
        <v>63</v>
      </c>
    </row>
    <row r="30" spans="1:15" ht="21" customHeight="1" x14ac:dyDescent="0.15">
      <c r="A30" s="149"/>
      <c r="B30" s="119"/>
      <c r="C30" s="11" t="s">
        <v>58</v>
      </c>
      <c r="D30" s="12">
        <f>SUM(D24,D27)</f>
        <v>36</v>
      </c>
      <c r="E30" s="12">
        <f>SUM(E24,E27)</f>
        <v>0</v>
      </c>
      <c r="F30" s="12"/>
      <c r="G30" s="12"/>
      <c r="H30" s="12"/>
      <c r="I30" s="12"/>
      <c r="J30" s="12"/>
      <c r="K30" s="12"/>
      <c r="L30" s="12"/>
      <c r="M30" s="91"/>
      <c r="N30" s="96"/>
      <c r="O30" s="14">
        <f t="shared" si="0"/>
        <v>36</v>
      </c>
    </row>
    <row r="31" spans="1:15" ht="21" customHeight="1" thickBot="1" x14ac:dyDescent="0.2">
      <c r="A31" s="150"/>
      <c r="B31" s="120"/>
      <c r="C31" s="15" t="s">
        <v>59</v>
      </c>
      <c r="D31" s="12">
        <f>SUM(D29:D30)</f>
        <v>55</v>
      </c>
      <c r="E31" s="12">
        <f>E25+E28</f>
        <v>44</v>
      </c>
      <c r="F31" s="12"/>
      <c r="G31" s="12"/>
      <c r="H31" s="12"/>
      <c r="I31" s="12"/>
      <c r="J31" s="12"/>
      <c r="K31" s="12"/>
      <c r="L31" s="12"/>
      <c r="M31" s="91"/>
      <c r="N31" s="96"/>
      <c r="O31" s="14">
        <f t="shared" si="0"/>
        <v>99</v>
      </c>
    </row>
    <row r="32" spans="1:15" ht="21" customHeight="1" x14ac:dyDescent="0.15">
      <c r="A32" s="148" t="s">
        <v>28</v>
      </c>
      <c r="B32" s="151" t="s">
        <v>56</v>
      </c>
      <c r="C32" s="7" t="s">
        <v>57</v>
      </c>
      <c r="D32" s="8">
        <v>1065</v>
      </c>
      <c r="E32" s="9">
        <v>913</v>
      </c>
      <c r="F32" s="9"/>
      <c r="G32" s="9"/>
      <c r="H32" s="9"/>
      <c r="I32" s="9"/>
      <c r="J32" s="9"/>
      <c r="K32" s="9"/>
      <c r="L32" s="9"/>
      <c r="M32" s="90"/>
      <c r="N32" s="97"/>
      <c r="O32" s="37">
        <f t="shared" si="0"/>
        <v>1978</v>
      </c>
    </row>
    <row r="33" spans="1:15" ht="21" customHeight="1" x14ac:dyDescent="0.15">
      <c r="A33" s="149"/>
      <c r="B33" s="119"/>
      <c r="C33" s="11" t="s">
        <v>58</v>
      </c>
      <c r="D33" s="12">
        <v>2</v>
      </c>
      <c r="E33" s="13">
        <v>2</v>
      </c>
      <c r="F33" s="13"/>
      <c r="G33" s="13"/>
      <c r="H33" s="13"/>
      <c r="I33" s="13"/>
      <c r="J33" s="13"/>
      <c r="K33" s="13"/>
      <c r="L33" s="13"/>
      <c r="M33" s="39"/>
      <c r="N33" s="96"/>
      <c r="O33" s="98">
        <f t="shared" si="0"/>
        <v>4</v>
      </c>
    </row>
    <row r="34" spans="1:15" ht="21" customHeight="1" x14ac:dyDescent="0.15">
      <c r="A34" s="149"/>
      <c r="B34" s="119"/>
      <c r="C34" s="11" t="s">
        <v>59</v>
      </c>
      <c r="D34" s="12">
        <f>SUM(D32:D33)</f>
        <v>1067</v>
      </c>
      <c r="E34" s="13">
        <f>SUM(E32:E33)</f>
        <v>915</v>
      </c>
      <c r="F34" s="13"/>
      <c r="G34" s="13"/>
      <c r="H34" s="13"/>
      <c r="I34" s="13"/>
      <c r="J34" s="13"/>
      <c r="K34" s="13"/>
      <c r="L34" s="13"/>
      <c r="M34" s="39"/>
      <c r="N34" s="96"/>
      <c r="O34" s="98">
        <f t="shared" si="0"/>
        <v>1982</v>
      </c>
    </row>
    <row r="35" spans="1:15" ht="21" customHeight="1" x14ac:dyDescent="0.15">
      <c r="A35" s="149"/>
      <c r="B35" s="119" t="s">
        <v>60</v>
      </c>
      <c r="C35" s="11" t="s">
        <v>57</v>
      </c>
      <c r="D35" s="12">
        <v>1484</v>
      </c>
      <c r="E35" s="13">
        <v>1249</v>
      </c>
      <c r="F35" s="13"/>
      <c r="G35" s="13"/>
      <c r="H35" s="13"/>
      <c r="I35" s="13"/>
      <c r="J35" s="13"/>
      <c r="K35" s="13"/>
      <c r="L35" s="13"/>
      <c r="M35" s="39"/>
      <c r="N35" s="96"/>
      <c r="O35" s="14">
        <f t="shared" si="0"/>
        <v>2733</v>
      </c>
    </row>
    <row r="36" spans="1:15" ht="21" customHeight="1" x14ac:dyDescent="0.15">
      <c r="A36" s="149"/>
      <c r="B36" s="119"/>
      <c r="C36" s="11" t="s">
        <v>58</v>
      </c>
      <c r="D36" s="12">
        <v>9</v>
      </c>
      <c r="E36" s="13">
        <v>1</v>
      </c>
      <c r="F36" s="13"/>
      <c r="G36" s="13"/>
      <c r="H36" s="13"/>
      <c r="I36" s="13"/>
      <c r="J36" s="13"/>
      <c r="K36" s="13"/>
      <c r="L36" s="13"/>
      <c r="M36" s="39"/>
      <c r="N36" s="96"/>
      <c r="O36" s="14">
        <f t="shared" si="0"/>
        <v>10</v>
      </c>
    </row>
    <row r="37" spans="1:15" ht="21" customHeight="1" x14ac:dyDescent="0.15">
      <c r="A37" s="149"/>
      <c r="B37" s="119"/>
      <c r="C37" s="11" t="s">
        <v>59</v>
      </c>
      <c r="D37" s="12">
        <f>SUM(D35:D36)</f>
        <v>1493</v>
      </c>
      <c r="E37" s="13">
        <f>SUM(E35:E36)</f>
        <v>1250</v>
      </c>
      <c r="F37" s="13"/>
      <c r="G37" s="13"/>
      <c r="H37" s="13"/>
      <c r="I37" s="13"/>
      <c r="J37" s="13"/>
      <c r="K37" s="13"/>
      <c r="L37" s="13"/>
      <c r="M37" s="39"/>
      <c r="N37" s="96"/>
      <c r="O37" s="14">
        <f t="shared" si="0"/>
        <v>2743</v>
      </c>
    </row>
    <row r="38" spans="1:15" ht="21" customHeight="1" x14ac:dyDescent="0.15">
      <c r="A38" s="149"/>
      <c r="B38" s="119" t="s">
        <v>26</v>
      </c>
      <c r="C38" s="11" t="s">
        <v>57</v>
      </c>
      <c r="D38" s="12">
        <f>SUM(D32,D35)</f>
        <v>2549</v>
      </c>
      <c r="E38" s="12">
        <f>SUM(E32,E35)</f>
        <v>2162</v>
      </c>
      <c r="F38" s="12"/>
      <c r="G38" s="12"/>
      <c r="H38" s="12"/>
      <c r="I38" s="12"/>
      <c r="J38" s="12"/>
      <c r="K38" s="12"/>
      <c r="L38" s="12"/>
      <c r="M38" s="91"/>
      <c r="N38" s="96"/>
      <c r="O38" s="14">
        <f t="shared" si="0"/>
        <v>4711</v>
      </c>
    </row>
    <row r="39" spans="1:15" ht="21" customHeight="1" x14ac:dyDescent="0.15">
      <c r="A39" s="149"/>
      <c r="B39" s="119"/>
      <c r="C39" s="11" t="s">
        <v>58</v>
      </c>
      <c r="D39" s="12">
        <f>SUM(D33,D36)</f>
        <v>11</v>
      </c>
      <c r="E39" s="12">
        <f>SUM(E33,E36)</f>
        <v>3</v>
      </c>
      <c r="F39" s="12"/>
      <c r="G39" s="12"/>
      <c r="H39" s="12"/>
      <c r="I39" s="12"/>
      <c r="J39" s="12"/>
      <c r="K39" s="12"/>
      <c r="L39" s="12"/>
      <c r="M39" s="91"/>
      <c r="N39" s="96"/>
      <c r="O39" s="14">
        <f t="shared" si="0"/>
        <v>14</v>
      </c>
    </row>
    <row r="40" spans="1:15" ht="21" customHeight="1" thickBot="1" x14ac:dyDescent="0.2">
      <c r="A40" s="150"/>
      <c r="B40" s="120"/>
      <c r="C40" s="15" t="s">
        <v>59</v>
      </c>
      <c r="D40" s="12">
        <f>SUM(D38:D39)</f>
        <v>2560</v>
      </c>
      <c r="E40" s="12">
        <f>SUM(E38:E39)</f>
        <v>2165</v>
      </c>
      <c r="F40" s="12"/>
      <c r="G40" s="12"/>
      <c r="H40" s="12"/>
      <c r="I40" s="12"/>
      <c r="J40" s="12"/>
      <c r="K40" s="12"/>
      <c r="L40" s="12"/>
      <c r="M40" s="91"/>
      <c r="N40" s="96"/>
      <c r="O40" s="14">
        <f t="shared" si="0"/>
        <v>4725</v>
      </c>
    </row>
    <row r="41" spans="1:15" ht="21" customHeight="1" x14ac:dyDescent="0.15">
      <c r="A41" s="200" t="s">
        <v>63</v>
      </c>
      <c r="B41" s="201"/>
      <c r="C41" s="7" t="s">
        <v>57</v>
      </c>
      <c r="D41" s="8">
        <v>134</v>
      </c>
      <c r="E41" s="9">
        <v>127</v>
      </c>
      <c r="F41" s="9"/>
      <c r="G41" s="9"/>
      <c r="H41" s="9"/>
      <c r="I41" s="9"/>
      <c r="J41" s="9"/>
      <c r="K41" s="9"/>
      <c r="L41" s="9"/>
      <c r="M41" s="90"/>
      <c r="N41" s="97"/>
      <c r="O41" s="10">
        <f t="shared" si="0"/>
        <v>261</v>
      </c>
    </row>
    <row r="42" spans="1:15" ht="21" customHeight="1" x14ac:dyDescent="0.15">
      <c r="A42" s="202"/>
      <c r="B42" s="203"/>
      <c r="C42" s="11" t="s">
        <v>58</v>
      </c>
      <c r="D42" s="12">
        <v>40</v>
      </c>
      <c r="E42" s="13">
        <v>6</v>
      </c>
      <c r="F42" s="13"/>
      <c r="G42" s="13"/>
      <c r="H42" s="13"/>
      <c r="I42" s="13"/>
      <c r="J42" s="13"/>
      <c r="K42" s="13"/>
      <c r="L42" s="13"/>
      <c r="M42" s="39"/>
      <c r="N42" s="96"/>
      <c r="O42" s="14">
        <f t="shared" si="0"/>
        <v>46</v>
      </c>
    </row>
    <row r="43" spans="1:15" ht="21" customHeight="1" thickBot="1" x14ac:dyDescent="0.2">
      <c r="A43" s="204"/>
      <c r="B43" s="205"/>
      <c r="C43" s="15" t="s">
        <v>59</v>
      </c>
      <c r="D43" s="16">
        <f>SUM(D41:D42)</f>
        <v>174</v>
      </c>
      <c r="E43" s="65">
        <f>SUM(E41:E42)</f>
        <v>133</v>
      </c>
      <c r="F43" s="65"/>
      <c r="G43" s="65"/>
      <c r="H43" s="65"/>
      <c r="I43" s="65"/>
      <c r="J43" s="65"/>
      <c r="K43" s="65"/>
      <c r="L43" s="65"/>
      <c r="M43" s="92"/>
      <c r="N43" s="99"/>
      <c r="O43" s="14">
        <f t="shared" si="0"/>
        <v>307</v>
      </c>
    </row>
    <row r="44" spans="1:15" ht="21" customHeight="1" x14ac:dyDescent="0.15">
      <c r="A44" s="142" t="s">
        <v>64</v>
      </c>
      <c r="B44" s="143"/>
      <c r="C44" s="7" t="s">
        <v>57</v>
      </c>
      <c r="D44" s="8">
        <v>108</v>
      </c>
      <c r="E44" s="9">
        <v>57</v>
      </c>
      <c r="F44" s="9"/>
      <c r="G44" s="9"/>
      <c r="H44" s="9"/>
      <c r="I44" s="9"/>
      <c r="J44" s="9"/>
      <c r="K44" s="9"/>
      <c r="L44" s="9"/>
      <c r="M44" s="90"/>
      <c r="N44" s="97"/>
      <c r="O44" s="10">
        <f t="shared" si="0"/>
        <v>165</v>
      </c>
    </row>
    <row r="45" spans="1:15" ht="21" customHeight="1" x14ac:dyDescent="0.15">
      <c r="A45" s="144"/>
      <c r="B45" s="145"/>
      <c r="C45" s="11" t="s">
        <v>58</v>
      </c>
      <c r="D45" s="12">
        <v>0</v>
      </c>
      <c r="E45" s="13">
        <v>0</v>
      </c>
      <c r="F45" s="13"/>
      <c r="G45" s="13"/>
      <c r="H45" s="13"/>
      <c r="I45" s="13"/>
      <c r="J45" s="13"/>
      <c r="K45" s="13"/>
      <c r="L45" s="13"/>
      <c r="M45" s="39"/>
      <c r="N45" s="96"/>
      <c r="O45" s="14">
        <f t="shared" si="0"/>
        <v>0</v>
      </c>
    </row>
    <row r="46" spans="1:15" ht="21" customHeight="1" thickBot="1" x14ac:dyDescent="0.2">
      <c r="A46" s="146"/>
      <c r="B46" s="147"/>
      <c r="C46" s="15" t="s">
        <v>59</v>
      </c>
      <c r="D46" s="16">
        <f>SUM(D44:D45)</f>
        <v>108</v>
      </c>
      <c r="E46" s="65">
        <f>SUM(E44:E45)</f>
        <v>57</v>
      </c>
      <c r="F46" s="65"/>
      <c r="G46" s="65"/>
      <c r="H46" s="65"/>
      <c r="I46" s="65"/>
      <c r="J46" s="65"/>
      <c r="K46" s="65"/>
      <c r="L46" s="65"/>
      <c r="M46" s="92"/>
      <c r="N46" s="99"/>
      <c r="O46" s="45">
        <f t="shared" si="0"/>
        <v>165</v>
      </c>
    </row>
    <row r="47" spans="1:15" ht="21" customHeight="1" thickBot="1" x14ac:dyDescent="0.2">
      <c r="A47" s="160" t="s">
        <v>65</v>
      </c>
      <c r="B47" s="161"/>
      <c r="C47" s="162"/>
      <c r="D47" s="18">
        <f>SUM(D22,D31,D40,D43,D46)</f>
        <v>3480</v>
      </c>
      <c r="E47" s="19">
        <f>SUM(E22,E31,E40,E43,E46)</f>
        <v>2859</v>
      </c>
      <c r="F47" s="19"/>
      <c r="G47" s="19"/>
      <c r="H47" s="19"/>
      <c r="I47" s="19"/>
      <c r="J47" s="19"/>
      <c r="K47" s="19"/>
      <c r="L47" s="19"/>
      <c r="M47" s="93"/>
      <c r="N47" s="100"/>
      <c r="O47" s="98">
        <f t="shared" si="0"/>
        <v>6339</v>
      </c>
    </row>
    <row r="48" spans="1:15" ht="21" customHeight="1" thickBot="1" x14ac:dyDescent="0.2">
      <c r="A48" s="160" t="s">
        <v>32</v>
      </c>
      <c r="B48" s="161"/>
      <c r="C48" s="162"/>
      <c r="D48" s="18">
        <v>64</v>
      </c>
      <c r="E48" s="19">
        <v>36</v>
      </c>
      <c r="F48" s="19"/>
      <c r="G48" s="19"/>
      <c r="H48" s="19"/>
      <c r="I48" s="19"/>
      <c r="J48" s="19"/>
      <c r="K48" s="19"/>
      <c r="L48" s="19"/>
      <c r="M48" s="93"/>
      <c r="N48" s="100"/>
      <c r="O48" s="28">
        <f t="shared" si="0"/>
        <v>100</v>
      </c>
    </row>
    <row r="49" spans="1:15" ht="21" customHeight="1" thickBot="1" x14ac:dyDescent="0.2">
      <c r="A49" s="160" t="s">
        <v>66</v>
      </c>
      <c r="B49" s="161"/>
      <c r="C49" s="162"/>
      <c r="D49" s="18">
        <f>SUM(D47:D48)</f>
        <v>3544</v>
      </c>
      <c r="E49" s="19">
        <f>SUM(E47:E48)</f>
        <v>2895</v>
      </c>
      <c r="F49" s="19"/>
      <c r="G49" s="19"/>
      <c r="H49" s="19"/>
      <c r="I49" s="19"/>
      <c r="J49" s="19"/>
      <c r="K49" s="19"/>
      <c r="L49" s="19"/>
      <c r="M49" s="93"/>
      <c r="N49" s="100"/>
      <c r="O49" s="28">
        <f t="shared" si="0"/>
        <v>6439</v>
      </c>
    </row>
    <row r="50" spans="1:15" ht="21" customHeight="1" x14ac:dyDescent="0.15">
      <c r="A50" s="163" t="s">
        <v>34</v>
      </c>
      <c r="B50" s="165" t="s">
        <v>67</v>
      </c>
      <c r="C50" s="20" t="s">
        <v>68</v>
      </c>
      <c r="D50" s="21">
        <v>2509</v>
      </c>
      <c r="E50" s="22">
        <v>1783</v>
      </c>
      <c r="F50" s="22"/>
      <c r="G50" s="22"/>
      <c r="H50" s="22"/>
      <c r="I50" s="22"/>
      <c r="J50" s="22"/>
      <c r="K50" s="22"/>
      <c r="L50" s="22"/>
      <c r="M50" s="94"/>
      <c r="N50" s="101"/>
      <c r="O50" s="98">
        <f t="shared" si="0"/>
        <v>4292</v>
      </c>
    </row>
    <row r="51" spans="1:15" ht="21" customHeight="1" x14ac:dyDescent="0.15">
      <c r="A51" s="117"/>
      <c r="B51" s="145"/>
      <c r="C51" s="11" t="s">
        <v>69</v>
      </c>
      <c r="D51" s="12">
        <v>1695</v>
      </c>
      <c r="E51" s="13">
        <v>1441</v>
      </c>
      <c r="F51" s="13"/>
      <c r="G51" s="13"/>
      <c r="H51" s="13"/>
      <c r="I51" s="13"/>
      <c r="J51" s="13"/>
      <c r="K51" s="13"/>
      <c r="L51" s="13"/>
      <c r="M51" s="39"/>
      <c r="N51" s="96"/>
      <c r="O51" s="14">
        <f t="shared" si="0"/>
        <v>3136</v>
      </c>
    </row>
    <row r="52" spans="1:15" ht="21" customHeight="1" x14ac:dyDescent="0.15">
      <c r="A52" s="117"/>
      <c r="B52" s="145"/>
      <c r="C52" s="11" t="s">
        <v>59</v>
      </c>
      <c r="D52" s="12">
        <f>SUM(D50:D51)</f>
        <v>4204</v>
      </c>
      <c r="E52" s="13">
        <f>SUM(E50:E51)</f>
        <v>3224</v>
      </c>
      <c r="F52" s="13"/>
      <c r="G52" s="13"/>
      <c r="H52" s="13"/>
      <c r="I52" s="13"/>
      <c r="J52" s="13"/>
      <c r="K52" s="13"/>
      <c r="L52" s="13"/>
      <c r="M52" s="39"/>
      <c r="N52" s="96"/>
      <c r="O52" s="14">
        <f t="shared" si="0"/>
        <v>7428</v>
      </c>
    </row>
    <row r="53" spans="1:15" ht="21" customHeight="1" x14ac:dyDescent="0.15">
      <c r="A53" s="117"/>
      <c r="B53" s="166" t="s">
        <v>38</v>
      </c>
      <c r="C53" s="167"/>
      <c r="D53" s="12">
        <v>42</v>
      </c>
      <c r="E53" s="13">
        <v>19</v>
      </c>
      <c r="F53" s="13"/>
      <c r="G53" s="13"/>
      <c r="H53" s="13"/>
      <c r="I53" s="13"/>
      <c r="J53" s="13"/>
      <c r="K53" s="13"/>
      <c r="L53" s="13"/>
      <c r="M53" s="39"/>
      <c r="N53" s="96"/>
      <c r="O53" s="14">
        <f t="shared" si="0"/>
        <v>61</v>
      </c>
    </row>
    <row r="54" spans="1:15" ht="21" customHeight="1" thickBot="1" x14ac:dyDescent="0.2">
      <c r="A54" s="164"/>
      <c r="B54" s="168" t="s">
        <v>39</v>
      </c>
      <c r="C54" s="169"/>
      <c r="D54" s="23" t="s">
        <v>40</v>
      </c>
      <c r="E54" s="24" t="s">
        <v>40</v>
      </c>
      <c r="F54" s="62"/>
      <c r="G54" s="62"/>
      <c r="H54" s="62"/>
      <c r="I54" s="62"/>
      <c r="J54" s="62"/>
      <c r="K54" s="62"/>
      <c r="L54" s="62"/>
      <c r="M54" s="95"/>
      <c r="N54" s="102"/>
      <c r="O54" s="103" t="s">
        <v>40</v>
      </c>
    </row>
    <row r="55" spans="1:15" ht="21" customHeight="1" thickBot="1" x14ac:dyDescent="0.2">
      <c r="A55" s="152" t="s">
        <v>41</v>
      </c>
      <c r="B55" s="153"/>
      <c r="C55" s="154"/>
      <c r="D55" s="18">
        <f>SUM(D52:D54)</f>
        <v>4246</v>
      </c>
      <c r="E55" s="19">
        <f>SUM(E52:E54)</f>
        <v>3243</v>
      </c>
      <c r="F55" s="19"/>
      <c r="G55" s="19"/>
      <c r="H55" s="19"/>
      <c r="I55" s="19"/>
      <c r="J55" s="19"/>
      <c r="K55" s="19"/>
      <c r="L55" s="19"/>
      <c r="M55" s="93"/>
      <c r="N55" s="100"/>
      <c r="O55" s="28">
        <f t="shared" si="0"/>
        <v>7489</v>
      </c>
    </row>
    <row r="56" spans="1:15" ht="23.25" customHeight="1" thickBot="1" x14ac:dyDescent="0.2">
      <c r="A56" s="155" t="s">
        <v>42</v>
      </c>
      <c r="B56" s="156"/>
      <c r="C56" s="157"/>
      <c r="D56" s="26">
        <f>SUM(D49,D55)</f>
        <v>7790</v>
      </c>
      <c r="E56" s="27">
        <f>SUM(E49,E55)</f>
        <v>6138</v>
      </c>
      <c r="F56" s="27"/>
      <c r="G56" s="27"/>
      <c r="H56" s="27"/>
      <c r="I56" s="27"/>
      <c r="J56" s="27"/>
      <c r="K56" s="27"/>
      <c r="L56" s="27"/>
      <c r="M56" s="55"/>
      <c r="N56" s="104"/>
      <c r="O56" s="28">
        <f t="shared" si="0"/>
        <v>13928</v>
      </c>
    </row>
    <row r="59" spans="1:15" x14ac:dyDescent="0.1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</row>
    <row r="60" spans="1:15" x14ac:dyDescent="0.15">
      <c r="A60" s="159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</row>
  </sheetData>
  <mergeCells count="41">
    <mergeCell ref="A55:C55"/>
    <mergeCell ref="A56:C56"/>
    <mergeCell ref="A59:O60"/>
    <mergeCell ref="A41:B43"/>
    <mergeCell ref="A44:B46"/>
    <mergeCell ref="A47:C47"/>
    <mergeCell ref="A48:C48"/>
    <mergeCell ref="A49:C49"/>
    <mergeCell ref="A50:A54"/>
    <mergeCell ref="B50:B52"/>
    <mergeCell ref="B53:C53"/>
    <mergeCell ref="B54:C54"/>
    <mergeCell ref="A23:A31"/>
    <mergeCell ref="B23:B25"/>
    <mergeCell ref="B26:B28"/>
    <mergeCell ref="B29:B31"/>
    <mergeCell ref="A32:A40"/>
    <mergeCell ref="B32:B34"/>
    <mergeCell ref="B35:B37"/>
    <mergeCell ref="B38:B40"/>
    <mergeCell ref="O7:O10"/>
    <mergeCell ref="A8:A10"/>
    <mergeCell ref="B8:B10"/>
    <mergeCell ref="C8:C10"/>
    <mergeCell ref="A11:A22"/>
    <mergeCell ref="B11:B13"/>
    <mergeCell ref="B14:B16"/>
    <mergeCell ref="B17:B19"/>
    <mergeCell ref="B20:B22"/>
    <mergeCell ref="I7:I10"/>
    <mergeCell ref="J7:J10"/>
    <mergeCell ref="K7:K10"/>
    <mergeCell ref="L7:L10"/>
    <mergeCell ref="M7:M10"/>
    <mergeCell ref="N7:N10"/>
    <mergeCell ref="A7:C7"/>
    <mergeCell ref="D7:D10"/>
    <mergeCell ref="E7:E10"/>
    <mergeCell ref="F7:F10"/>
    <mergeCell ref="G7:G10"/>
    <mergeCell ref="H7:H10"/>
  </mergeCells>
  <phoneticPr fontId="2"/>
  <pageMargins left="0.39370078740157483" right="0.39370078740157483" top="0.59055118110236227" bottom="0.19685039370078741" header="0.51181102362204722" footer="0.51181102362204722"/>
  <pageSetup paperSize="9" scale="6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C3B0A-7A67-49C5-A01A-2E900B80A22E}">
  <sheetPr>
    <tabColor rgb="FFFFFF00"/>
    <pageSetUpPr fitToPage="1"/>
  </sheetPr>
  <dimension ref="A1:O60"/>
  <sheetViews>
    <sheetView zoomScaleNormal="100" workbookViewId="0">
      <selection activeCell="G4" sqref="G4"/>
    </sheetView>
  </sheetViews>
  <sheetFormatPr defaultRowHeight="13.5" x14ac:dyDescent="0.15"/>
  <cols>
    <col min="1" max="1" width="4" style="1" customWidth="1"/>
    <col min="2" max="2" width="7.25" style="1" customWidth="1"/>
    <col min="3" max="3" width="9" style="1"/>
    <col min="4" max="15" width="9.5" style="1" customWidth="1"/>
    <col min="16" max="16384" width="9" style="1"/>
  </cols>
  <sheetData>
    <row r="1" spans="1:15" ht="15" customHeight="1" x14ac:dyDescent="0.15"/>
    <row r="2" spans="1:15" ht="15" customHeight="1" x14ac:dyDescent="0.15"/>
    <row r="3" spans="1:15" ht="15" customHeight="1" x14ac:dyDescent="0.15"/>
    <row r="4" spans="1:15" ht="15" customHeight="1" x14ac:dyDescent="0.2">
      <c r="A4" s="29"/>
      <c r="B4" s="29"/>
      <c r="C4" s="29"/>
      <c r="D4" s="30"/>
      <c r="E4" s="1" t="s">
        <v>43</v>
      </c>
    </row>
    <row r="5" spans="1:15" ht="15" customHeight="1" x14ac:dyDescent="0.2">
      <c r="A5" s="6"/>
      <c r="B5" s="85" t="s">
        <v>87</v>
      </c>
      <c r="C5" s="86"/>
      <c r="O5" s="31"/>
    </row>
    <row r="6" spans="1:15" ht="15" customHeight="1" thickBot="1" x14ac:dyDescent="0.2">
      <c r="E6" s="5"/>
      <c r="F6" s="5"/>
      <c r="G6" s="5"/>
      <c r="H6" s="5"/>
      <c r="I6" s="5"/>
      <c r="O6" s="32"/>
    </row>
    <row r="7" spans="1:15" ht="48" customHeight="1" x14ac:dyDescent="0.15">
      <c r="A7" s="127" t="s">
        <v>3</v>
      </c>
      <c r="B7" s="128"/>
      <c r="C7" s="129"/>
      <c r="D7" s="136" t="s">
        <v>88</v>
      </c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76" t="s">
        <v>23</v>
      </c>
    </row>
    <row r="8" spans="1:15" x14ac:dyDescent="0.15">
      <c r="A8" s="117" t="s">
        <v>53</v>
      </c>
      <c r="B8" s="119" t="s">
        <v>54</v>
      </c>
      <c r="C8" s="121" t="s">
        <v>55</v>
      </c>
      <c r="D8" s="174"/>
      <c r="E8" s="174"/>
      <c r="F8" s="174"/>
      <c r="G8" s="174"/>
      <c r="H8" s="179"/>
      <c r="I8" s="179"/>
      <c r="J8" s="174"/>
      <c r="K8" s="174"/>
      <c r="L8" s="174"/>
      <c r="M8" s="174"/>
      <c r="N8" s="174"/>
      <c r="O8" s="177"/>
    </row>
    <row r="9" spans="1:15" x14ac:dyDescent="0.15">
      <c r="A9" s="117"/>
      <c r="B9" s="119"/>
      <c r="C9" s="121"/>
      <c r="D9" s="174"/>
      <c r="E9" s="174"/>
      <c r="F9" s="174"/>
      <c r="G9" s="174"/>
      <c r="H9" s="179"/>
      <c r="I9" s="179"/>
      <c r="J9" s="174"/>
      <c r="K9" s="174"/>
      <c r="L9" s="174"/>
      <c r="M9" s="174"/>
      <c r="N9" s="174"/>
      <c r="O9" s="177"/>
    </row>
    <row r="10" spans="1:15" ht="18.75" customHeight="1" thickBot="1" x14ac:dyDescent="0.2">
      <c r="A10" s="118"/>
      <c r="B10" s="120"/>
      <c r="C10" s="122"/>
      <c r="D10" s="175"/>
      <c r="E10" s="175"/>
      <c r="F10" s="175"/>
      <c r="G10" s="175"/>
      <c r="H10" s="180"/>
      <c r="I10" s="180"/>
      <c r="J10" s="175"/>
      <c r="K10" s="175"/>
      <c r="L10" s="175"/>
      <c r="M10" s="175"/>
      <c r="N10" s="175"/>
      <c r="O10" s="178"/>
    </row>
    <row r="11" spans="1:15" ht="21" customHeight="1" x14ac:dyDescent="0.15">
      <c r="A11" s="148" t="s">
        <v>19</v>
      </c>
      <c r="B11" s="151" t="s">
        <v>56</v>
      </c>
      <c r="C11" s="7" t="s">
        <v>57</v>
      </c>
      <c r="D11" s="9">
        <v>29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0">
        <f t="shared" ref="O11:O56" si="0">SUM(D11:N11)</f>
        <v>29</v>
      </c>
    </row>
    <row r="12" spans="1:15" ht="21" customHeight="1" x14ac:dyDescent="0.15">
      <c r="A12" s="149"/>
      <c r="B12" s="119"/>
      <c r="C12" s="11" t="s">
        <v>58</v>
      </c>
      <c r="D12" s="13">
        <v>1</v>
      </c>
      <c r="E12" s="13" t="s">
        <v>89</v>
      </c>
      <c r="F12" s="13"/>
      <c r="G12" s="13"/>
      <c r="H12" s="13"/>
      <c r="I12" s="13"/>
      <c r="J12" s="13"/>
      <c r="K12" s="13"/>
      <c r="L12" s="13"/>
      <c r="M12" s="13"/>
      <c r="N12" s="13"/>
      <c r="O12" s="14">
        <f t="shared" si="0"/>
        <v>1</v>
      </c>
    </row>
    <row r="13" spans="1:15" ht="21" customHeight="1" x14ac:dyDescent="0.15">
      <c r="A13" s="149"/>
      <c r="B13" s="119"/>
      <c r="C13" s="11" t="s">
        <v>59</v>
      </c>
      <c r="D13" s="13">
        <f>SUM(D11:D12)</f>
        <v>30</v>
      </c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4">
        <f t="shared" si="0"/>
        <v>30</v>
      </c>
    </row>
    <row r="14" spans="1:15" ht="21" customHeight="1" x14ac:dyDescent="0.15">
      <c r="A14" s="149"/>
      <c r="B14" s="119" t="s">
        <v>60</v>
      </c>
      <c r="C14" s="11" t="s">
        <v>57</v>
      </c>
      <c r="D14" s="13">
        <v>59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4">
        <f t="shared" si="0"/>
        <v>59</v>
      </c>
    </row>
    <row r="15" spans="1:15" ht="21" customHeight="1" x14ac:dyDescent="0.15">
      <c r="A15" s="149"/>
      <c r="B15" s="119"/>
      <c r="C15" s="11" t="s">
        <v>58</v>
      </c>
      <c r="D15" s="13">
        <v>4</v>
      </c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4">
        <f t="shared" si="0"/>
        <v>4</v>
      </c>
    </row>
    <row r="16" spans="1:15" ht="21" customHeight="1" x14ac:dyDescent="0.15">
      <c r="A16" s="149"/>
      <c r="B16" s="119"/>
      <c r="C16" s="11" t="s">
        <v>59</v>
      </c>
      <c r="D16" s="12">
        <f>SUM(D14:D15)</f>
        <v>63</v>
      </c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4">
        <f t="shared" si="0"/>
        <v>63</v>
      </c>
    </row>
    <row r="17" spans="1:15" ht="21" customHeight="1" x14ac:dyDescent="0.15">
      <c r="A17" s="149"/>
      <c r="B17" s="119" t="s">
        <v>61</v>
      </c>
      <c r="C17" s="11" t="s">
        <v>57</v>
      </c>
      <c r="D17" s="13">
        <v>0</v>
      </c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4">
        <f t="shared" si="0"/>
        <v>0</v>
      </c>
    </row>
    <row r="18" spans="1:15" ht="21" customHeight="1" x14ac:dyDescent="0.15">
      <c r="A18" s="149"/>
      <c r="B18" s="119"/>
      <c r="C18" s="11" t="s">
        <v>58</v>
      </c>
      <c r="D18" s="13">
        <v>0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4">
        <f t="shared" si="0"/>
        <v>0</v>
      </c>
    </row>
    <row r="19" spans="1:15" ht="21" customHeight="1" x14ac:dyDescent="0.15">
      <c r="A19" s="149"/>
      <c r="B19" s="119"/>
      <c r="C19" s="11" t="s">
        <v>59</v>
      </c>
      <c r="D19" s="13">
        <f>SUM(D17:D18)</f>
        <v>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4">
        <f t="shared" si="0"/>
        <v>0</v>
      </c>
    </row>
    <row r="20" spans="1:15" ht="21" customHeight="1" x14ac:dyDescent="0.15">
      <c r="A20" s="149"/>
      <c r="B20" s="119" t="s">
        <v>26</v>
      </c>
      <c r="C20" s="11" t="s">
        <v>57</v>
      </c>
      <c r="D20" s="12">
        <f>SUM(D11,D14,D17)</f>
        <v>88</v>
      </c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4">
        <f t="shared" si="0"/>
        <v>88</v>
      </c>
    </row>
    <row r="21" spans="1:15" ht="21" customHeight="1" x14ac:dyDescent="0.15">
      <c r="A21" s="149"/>
      <c r="B21" s="119"/>
      <c r="C21" s="11" t="s">
        <v>58</v>
      </c>
      <c r="D21" s="12">
        <f>SUM(D12,D15,D18)</f>
        <v>5</v>
      </c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4">
        <f t="shared" si="0"/>
        <v>5</v>
      </c>
    </row>
    <row r="22" spans="1:15" ht="21" customHeight="1" thickBot="1" x14ac:dyDescent="0.2">
      <c r="A22" s="150"/>
      <c r="B22" s="120"/>
      <c r="C22" s="15" t="s">
        <v>59</v>
      </c>
      <c r="D22" s="12">
        <f>SUM(D20:D21)</f>
        <v>93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4">
        <f t="shared" si="0"/>
        <v>93</v>
      </c>
    </row>
    <row r="23" spans="1:15" ht="21" customHeight="1" x14ac:dyDescent="0.15">
      <c r="A23" s="148" t="s">
        <v>27</v>
      </c>
      <c r="B23" s="151" t="s">
        <v>56</v>
      </c>
      <c r="C23" s="7" t="s">
        <v>57</v>
      </c>
      <c r="D23" s="9">
        <v>2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10">
        <f t="shared" si="0"/>
        <v>2</v>
      </c>
    </row>
    <row r="24" spans="1:15" ht="21" customHeight="1" x14ac:dyDescent="0.15">
      <c r="A24" s="149"/>
      <c r="B24" s="119"/>
      <c r="C24" s="11" t="s">
        <v>58</v>
      </c>
      <c r="D24" s="13">
        <v>0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4">
        <f t="shared" si="0"/>
        <v>0</v>
      </c>
    </row>
    <row r="25" spans="1:15" ht="21" customHeight="1" x14ac:dyDescent="0.15">
      <c r="A25" s="149"/>
      <c r="B25" s="119"/>
      <c r="C25" s="11" t="s">
        <v>59</v>
      </c>
      <c r="D25" s="12">
        <f>SUM(D23:D24)</f>
        <v>2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4">
        <f t="shared" si="0"/>
        <v>2</v>
      </c>
    </row>
    <row r="26" spans="1:15" ht="21" customHeight="1" x14ac:dyDescent="0.15">
      <c r="A26" s="149"/>
      <c r="B26" s="119" t="s">
        <v>60</v>
      </c>
      <c r="C26" s="11" t="s">
        <v>57</v>
      </c>
      <c r="D26" s="13">
        <v>6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4">
        <f t="shared" si="0"/>
        <v>6</v>
      </c>
    </row>
    <row r="27" spans="1:15" ht="21" customHeight="1" x14ac:dyDescent="0.15">
      <c r="A27" s="149"/>
      <c r="B27" s="119"/>
      <c r="C27" s="11" t="s">
        <v>58</v>
      </c>
      <c r="D27" s="13">
        <v>0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4">
        <f t="shared" si="0"/>
        <v>0</v>
      </c>
    </row>
    <row r="28" spans="1:15" ht="21" customHeight="1" x14ac:dyDescent="0.15">
      <c r="A28" s="149"/>
      <c r="B28" s="119"/>
      <c r="C28" s="11" t="s">
        <v>59</v>
      </c>
      <c r="D28" s="12">
        <f>SUM(D26:D27)</f>
        <v>6</v>
      </c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4">
        <f t="shared" si="0"/>
        <v>6</v>
      </c>
    </row>
    <row r="29" spans="1:15" ht="21" customHeight="1" x14ac:dyDescent="0.15">
      <c r="A29" s="149"/>
      <c r="B29" s="119" t="s">
        <v>26</v>
      </c>
      <c r="C29" s="11" t="s">
        <v>57</v>
      </c>
      <c r="D29" s="12">
        <f>SUM(D23,D26)</f>
        <v>8</v>
      </c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4">
        <f t="shared" si="0"/>
        <v>8</v>
      </c>
    </row>
    <row r="30" spans="1:15" ht="21" customHeight="1" x14ac:dyDescent="0.15">
      <c r="A30" s="149"/>
      <c r="B30" s="119"/>
      <c r="C30" s="11" t="s">
        <v>58</v>
      </c>
      <c r="D30" s="12">
        <f>SUM(D24,D27)</f>
        <v>0</v>
      </c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4">
        <f t="shared" si="0"/>
        <v>0</v>
      </c>
    </row>
    <row r="31" spans="1:15" ht="21" customHeight="1" thickBot="1" x14ac:dyDescent="0.2">
      <c r="A31" s="150"/>
      <c r="B31" s="120"/>
      <c r="C31" s="15" t="s">
        <v>59</v>
      </c>
      <c r="D31" s="12">
        <f>SUM(D29:D30)</f>
        <v>8</v>
      </c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4">
        <f t="shared" si="0"/>
        <v>8</v>
      </c>
    </row>
    <row r="32" spans="1:15" ht="21" customHeight="1" x14ac:dyDescent="0.15">
      <c r="A32" s="148" t="s">
        <v>28</v>
      </c>
      <c r="B32" s="151" t="s">
        <v>56</v>
      </c>
      <c r="C32" s="7" t="s">
        <v>57</v>
      </c>
      <c r="D32" s="9">
        <v>188</v>
      </c>
      <c r="E32" s="9"/>
      <c r="F32" s="9"/>
      <c r="G32" s="9"/>
      <c r="H32" s="9"/>
      <c r="I32" s="9"/>
      <c r="J32" s="9"/>
      <c r="K32" s="9"/>
      <c r="L32" s="9"/>
      <c r="M32" s="9"/>
      <c r="N32" s="9"/>
      <c r="O32" s="10">
        <f t="shared" si="0"/>
        <v>188</v>
      </c>
    </row>
    <row r="33" spans="1:15" ht="21" customHeight="1" x14ac:dyDescent="0.15">
      <c r="A33" s="149"/>
      <c r="B33" s="119"/>
      <c r="C33" s="11" t="s">
        <v>58</v>
      </c>
      <c r="D33" s="13">
        <v>0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4">
        <f t="shared" si="0"/>
        <v>0</v>
      </c>
    </row>
    <row r="34" spans="1:15" ht="21" customHeight="1" x14ac:dyDescent="0.15">
      <c r="A34" s="149"/>
      <c r="B34" s="119"/>
      <c r="C34" s="11" t="s">
        <v>59</v>
      </c>
      <c r="D34" s="12">
        <f>SUM(D32:D33)</f>
        <v>188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4">
        <f t="shared" si="0"/>
        <v>188</v>
      </c>
    </row>
    <row r="35" spans="1:15" ht="21" customHeight="1" x14ac:dyDescent="0.15">
      <c r="A35" s="149"/>
      <c r="B35" s="119" t="s">
        <v>60</v>
      </c>
      <c r="C35" s="11" t="s">
        <v>57</v>
      </c>
      <c r="D35" s="13">
        <v>197</v>
      </c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4">
        <f t="shared" si="0"/>
        <v>197</v>
      </c>
    </row>
    <row r="36" spans="1:15" ht="21" customHeight="1" x14ac:dyDescent="0.15">
      <c r="A36" s="149"/>
      <c r="B36" s="119"/>
      <c r="C36" s="11" t="s">
        <v>58</v>
      </c>
      <c r="D36" s="13">
        <v>0</v>
      </c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4">
        <f t="shared" si="0"/>
        <v>0</v>
      </c>
    </row>
    <row r="37" spans="1:15" ht="21" customHeight="1" x14ac:dyDescent="0.15">
      <c r="A37" s="149"/>
      <c r="B37" s="119"/>
      <c r="C37" s="11" t="s">
        <v>59</v>
      </c>
      <c r="D37" s="13">
        <f>SUM(D35:D36)</f>
        <v>197</v>
      </c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4">
        <f t="shared" si="0"/>
        <v>197</v>
      </c>
    </row>
    <row r="38" spans="1:15" ht="21" customHeight="1" x14ac:dyDescent="0.15">
      <c r="A38" s="149"/>
      <c r="B38" s="119" t="s">
        <v>26</v>
      </c>
      <c r="C38" s="11" t="s">
        <v>57</v>
      </c>
      <c r="D38" s="12">
        <f>SUM(D32,D35)</f>
        <v>385</v>
      </c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4">
        <f t="shared" si="0"/>
        <v>385</v>
      </c>
    </row>
    <row r="39" spans="1:15" ht="21" customHeight="1" x14ac:dyDescent="0.15">
      <c r="A39" s="149"/>
      <c r="B39" s="119"/>
      <c r="C39" s="11" t="s">
        <v>58</v>
      </c>
      <c r="D39" s="12">
        <f>SUM(D33,D36)</f>
        <v>0</v>
      </c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4">
        <f t="shared" si="0"/>
        <v>0</v>
      </c>
    </row>
    <row r="40" spans="1:15" ht="21" customHeight="1" thickBot="1" x14ac:dyDescent="0.2">
      <c r="A40" s="150"/>
      <c r="B40" s="120"/>
      <c r="C40" s="15" t="s">
        <v>59</v>
      </c>
      <c r="D40" s="12">
        <f>SUM(D38:D39)</f>
        <v>385</v>
      </c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4">
        <f t="shared" si="0"/>
        <v>385</v>
      </c>
    </row>
    <row r="41" spans="1:15" ht="21" customHeight="1" x14ac:dyDescent="0.15">
      <c r="A41" s="142" t="s">
        <v>63</v>
      </c>
      <c r="B41" s="143"/>
      <c r="C41" s="7" t="s">
        <v>57</v>
      </c>
      <c r="D41" s="9">
        <v>24</v>
      </c>
      <c r="E41" s="9"/>
      <c r="F41" s="9"/>
      <c r="G41" s="9"/>
      <c r="H41" s="9"/>
      <c r="I41" s="9"/>
      <c r="J41" s="9"/>
      <c r="K41" s="9"/>
      <c r="L41" s="9"/>
      <c r="M41" s="9"/>
      <c r="N41" s="9"/>
      <c r="O41" s="10">
        <f t="shared" si="0"/>
        <v>24</v>
      </c>
    </row>
    <row r="42" spans="1:15" ht="21" customHeight="1" x14ac:dyDescent="0.15">
      <c r="A42" s="144"/>
      <c r="B42" s="145"/>
      <c r="C42" s="11" t="s">
        <v>58</v>
      </c>
      <c r="D42" s="13">
        <v>0</v>
      </c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4">
        <f t="shared" si="0"/>
        <v>0</v>
      </c>
    </row>
    <row r="43" spans="1:15" ht="21" customHeight="1" thickBot="1" x14ac:dyDescent="0.2">
      <c r="A43" s="146"/>
      <c r="B43" s="147"/>
      <c r="C43" s="15" t="s">
        <v>59</v>
      </c>
      <c r="D43" s="16">
        <f>SUM(D41:D42)</f>
        <v>24</v>
      </c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98">
        <f t="shared" si="0"/>
        <v>24</v>
      </c>
    </row>
    <row r="44" spans="1:15" ht="21" customHeight="1" x14ac:dyDescent="0.15">
      <c r="A44" s="142" t="s">
        <v>64</v>
      </c>
      <c r="B44" s="143"/>
      <c r="C44" s="7" t="s">
        <v>57</v>
      </c>
      <c r="D44" s="9">
        <v>23</v>
      </c>
      <c r="E44" s="9"/>
      <c r="F44" s="9"/>
      <c r="G44" s="9"/>
      <c r="H44" s="9"/>
      <c r="I44" s="9"/>
      <c r="J44" s="9"/>
      <c r="K44" s="9"/>
      <c r="L44" s="9"/>
      <c r="M44" s="9"/>
      <c r="N44" s="9"/>
      <c r="O44" s="10">
        <f t="shared" si="0"/>
        <v>23</v>
      </c>
    </row>
    <row r="45" spans="1:15" ht="21" customHeight="1" x14ac:dyDescent="0.15">
      <c r="A45" s="144"/>
      <c r="B45" s="145"/>
      <c r="C45" s="11" t="s">
        <v>58</v>
      </c>
      <c r="D45" s="13">
        <v>0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4">
        <f t="shared" si="0"/>
        <v>0</v>
      </c>
    </row>
    <row r="46" spans="1:15" ht="21" customHeight="1" thickBot="1" x14ac:dyDescent="0.2">
      <c r="A46" s="146"/>
      <c r="B46" s="147"/>
      <c r="C46" s="15" t="s">
        <v>59</v>
      </c>
      <c r="D46" s="16">
        <f>SUM(D44:D45)</f>
        <v>23</v>
      </c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105">
        <f t="shared" si="0"/>
        <v>23</v>
      </c>
    </row>
    <row r="47" spans="1:15" ht="21" customHeight="1" thickBot="1" x14ac:dyDescent="0.2">
      <c r="A47" s="160" t="s">
        <v>65</v>
      </c>
      <c r="B47" s="161"/>
      <c r="C47" s="162"/>
      <c r="D47" s="19">
        <f>SUM(D22,D31,D40,D43,D46)</f>
        <v>533</v>
      </c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28">
        <f t="shared" si="0"/>
        <v>533</v>
      </c>
    </row>
    <row r="48" spans="1:15" ht="21" customHeight="1" thickBot="1" x14ac:dyDescent="0.2">
      <c r="A48" s="160" t="s">
        <v>32</v>
      </c>
      <c r="B48" s="161"/>
      <c r="C48" s="162"/>
      <c r="D48" s="19">
        <v>7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28">
        <f t="shared" si="0"/>
        <v>7</v>
      </c>
    </row>
    <row r="49" spans="1:15" ht="21" customHeight="1" thickBot="1" x14ac:dyDescent="0.2">
      <c r="A49" s="160" t="s">
        <v>66</v>
      </c>
      <c r="B49" s="161"/>
      <c r="C49" s="162"/>
      <c r="D49" s="19">
        <f>SUM(D47:D48)</f>
        <v>540</v>
      </c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28">
        <f t="shared" si="0"/>
        <v>540</v>
      </c>
    </row>
    <row r="50" spans="1:15" ht="21" customHeight="1" x14ac:dyDescent="0.15">
      <c r="A50" s="163" t="s">
        <v>34</v>
      </c>
      <c r="B50" s="165" t="s">
        <v>67</v>
      </c>
      <c r="C50" s="20" t="s">
        <v>68</v>
      </c>
      <c r="D50" s="22">
        <v>350</v>
      </c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98">
        <f t="shared" si="0"/>
        <v>350</v>
      </c>
    </row>
    <row r="51" spans="1:15" ht="21" customHeight="1" x14ac:dyDescent="0.15">
      <c r="A51" s="117"/>
      <c r="B51" s="145"/>
      <c r="C51" s="11" t="s">
        <v>69</v>
      </c>
      <c r="D51" s="13">
        <v>300</v>
      </c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4">
        <f t="shared" si="0"/>
        <v>300</v>
      </c>
    </row>
    <row r="52" spans="1:15" ht="21" customHeight="1" x14ac:dyDescent="0.15">
      <c r="A52" s="117"/>
      <c r="B52" s="145"/>
      <c r="C52" s="11" t="s">
        <v>59</v>
      </c>
      <c r="D52" s="12">
        <f>SUM(D50+D51)</f>
        <v>650</v>
      </c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4">
        <f t="shared" si="0"/>
        <v>650</v>
      </c>
    </row>
    <row r="53" spans="1:15" ht="21" customHeight="1" x14ac:dyDescent="0.15">
      <c r="A53" s="117"/>
      <c r="B53" s="166" t="s">
        <v>38</v>
      </c>
      <c r="C53" s="167"/>
      <c r="D53" s="13">
        <v>5</v>
      </c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4">
        <f t="shared" si="0"/>
        <v>5</v>
      </c>
    </row>
    <row r="54" spans="1:15" ht="21" customHeight="1" thickBot="1" x14ac:dyDescent="0.2">
      <c r="A54" s="164"/>
      <c r="B54" s="168" t="s">
        <v>39</v>
      </c>
      <c r="C54" s="169"/>
      <c r="D54" s="24" t="s">
        <v>40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103" t="s">
        <v>40</v>
      </c>
    </row>
    <row r="55" spans="1:15" ht="21" customHeight="1" thickBot="1" x14ac:dyDescent="0.2">
      <c r="A55" s="152" t="s">
        <v>41</v>
      </c>
      <c r="B55" s="153"/>
      <c r="C55" s="154"/>
      <c r="D55" s="19">
        <f>SUM(D52:D54)</f>
        <v>655</v>
      </c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28">
        <f t="shared" si="0"/>
        <v>655</v>
      </c>
    </row>
    <row r="56" spans="1:15" ht="23.25" customHeight="1" thickBot="1" x14ac:dyDescent="0.2">
      <c r="A56" s="155" t="s">
        <v>42</v>
      </c>
      <c r="B56" s="156"/>
      <c r="C56" s="157"/>
      <c r="D56" s="27">
        <f>SUM(D49,D55)</f>
        <v>1195</v>
      </c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8">
        <f t="shared" si="0"/>
        <v>1195</v>
      </c>
    </row>
    <row r="59" spans="1:15" x14ac:dyDescent="0.1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</row>
    <row r="60" spans="1:15" x14ac:dyDescent="0.15">
      <c r="A60" s="159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</row>
  </sheetData>
  <mergeCells count="41">
    <mergeCell ref="A55:C55"/>
    <mergeCell ref="A56:C56"/>
    <mergeCell ref="A59:O60"/>
    <mergeCell ref="A41:B43"/>
    <mergeCell ref="A44:B46"/>
    <mergeCell ref="A47:C47"/>
    <mergeCell ref="A48:C48"/>
    <mergeCell ref="A49:C49"/>
    <mergeCell ref="A50:A54"/>
    <mergeCell ref="B50:B52"/>
    <mergeCell ref="B53:C53"/>
    <mergeCell ref="B54:C54"/>
    <mergeCell ref="A23:A31"/>
    <mergeCell ref="B23:B25"/>
    <mergeCell ref="B26:B28"/>
    <mergeCell ref="B29:B31"/>
    <mergeCell ref="A32:A40"/>
    <mergeCell ref="B32:B34"/>
    <mergeCell ref="B35:B37"/>
    <mergeCell ref="B38:B40"/>
    <mergeCell ref="O7:O10"/>
    <mergeCell ref="A8:A10"/>
    <mergeCell ref="B8:B10"/>
    <mergeCell ref="C8:C10"/>
    <mergeCell ref="A11:A22"/>
    <mergeCell ref="B11:B13"/>
    <mergeCell ref="B14:B16"/>
    <mergeCell ref="B17:B19"/>
    <mergeCell ref="B20:B22"/>
    <mergeCell ref="I7:I10"/>
    <mergeCell ref="J7:J10"/>
    <mergeCell ref="K7:K10"/>
    <mergeCell ref="L7:L10"/>
    <mergeCell ref="M7:M10"/>
    <mergeCell ref="N7:N10"/>
    <mergeCell ref="A7:C7"/>
    <mergeCell ref="D7:D10"/>
    <mergeCell ref="E7:E10"/>
    <mergeCell ref="F7:F10"/>
    <mergeCell ref="G7:G10"/>
    <mergeCell ref="H7:H10"/>
  </mergeCells>
  <phoneticPr fontId="2"/>
  <pageMargins left="0.39370078740157483" right="0.39370078740157483" top="0.59055118110236227" bottom="0.19685039370078741" header="0.51181102362204722" footer="0.51181102362204722"/>
  <pageSetup paperSize="9" scale="6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CCE84-CF4C-4180-B844-AA8C0CD90920}">
  <sheetPr>
    <tabColor rgb="FFFFFF00"/>
    <pageSetUpPr fitToPage="1"/>
  </sheetPr>
  <dimension ref="A1:O60"/>
  <sheetViews>
    <sheetView zoomScaleNormal="100" workbookViewId="0">
      <selection activeCell="G4" sqref="G4"/>
    </sheetView>
  </sheetViews>
  <sheetFormatPr defaultRowHeight="13.5" x14ac:dyDescent="0.15"/>
  <cols>
    <col min="1" max="1" width="4" style="1" customWidth="1"/>
    <col min="2" max="2" width="7.25" style="1" customWidth="1"/>
    <col min="3" max="3" width="9" style="1"/>
    <col min="4" max="15" width="9.5" style="1" customWidth="1"/>
    <col min="16" max="16384" width="9" style="1"/>
  </cols>
  <sheetData>
    <row r="1" spans="1:15" ht="15" customHeight="1" x14ac:dyDescent="0.15"/>
    <row r="2" spans="1:15" ht="15" customHeight="1" x14ac:dyDescent="0.15"/>
    <row r="3" spans="1:15" ht="15" customHeight="1" x14ac:dyDescent="0.15"/>
    <row r="4" spans="1:15" ht="15" customHeight="1" x14ac:dyDescent="0.2">
      <c r="A4" s="29"/>
      <c r="B4" s="29"/>
      <c r="C4" s="29"/>
      <c r="D4" s="29"/>
      <c r="E4" s="29"/>
    </row>
    <row r="5" spans="1:15" ht="15" customHeight="1" x14ac:dyDescent="0.2">
      <c r="A5" s="85" t="s">
        <v>90</v>
      </c>
      <c r="C5" s="86"/>
      <c r="D5" s="106"/>
      <c r="E5" s="88"/>
      <c r="M5" s="89"/>
      <c r="N5" s="89"/>
      <c r="O5" s="31"/>
    </row>
    <row r="6" spans="1:15" ht="15" customHeight="1" thickBot="1" x14ac:dyDescent="0.2">
      <c r="M6" s="32"/>
      <c r="N6" s="32"/>
      <c r="O6" s="32"/>
    </row>
    <row r="7" spans="1:15" ht="48" customHeight="1" x14ac:dyDescent="0.15">
      <c r="A7" s="127" t="s">
        <v>3</v>
      </c>
      <c r="B7" s="128"/>
      <c r="C7" s="129"/>
      <c r="D7" s="170" t="s">
        <v>91</v>
      </c>
      <c r="E7" s="172" t="s">
        <v>92</v>
      </c>
      <c r="F7" s="136" t="s">
        <v>93</v>
      </c>
      <c r="G7" s="136"/>
      <c r="H7" s="136"/>
      <c r="I7" s="136"/>
      <c r="J7" s="136"/>
      <c r="K7" s="136"/>
      <c r="L7" s="136"/>
      <c r="M7" s="136"/>
      <c r="N7" s="186"/>
      <c r="O7" s="176" t="s">
        <v>23</v>
      </c>
    </row>
    <row r="8" spans="1:15" x14ac:dyDescent="0.15">
      <c r="A8" s="117" t="s">
        <v>53</v>
      </c>
      <c r="B8" s="119" t="s">
        <v>54</v>
      </c>
      <c r="C8" s="121" t="s">
        <v>55</v>
      </c>
      <c r="D8" s="171"/>
      <c r="E8" s="173"/>
      <c r="F8" s="174"/>
      <c r="G8" s="174"/>
      <c r="H8" s="179"/>
      <c r="I8" s="179"/>
      <c r="J8" s="174"/>
      <c r="K8" s="174"/>
      <c r="L8" s="174"/>
      <c r="M8" s="174"/>
      <c r="N8" s="187"/>
      <c r="O8" s="177"/>
    </row>
    <row r="9" spans="1:15" x14ac:dyDescent="0.15">
      <c r="A9" s="117"/>
      <c r="B9" s="119"/>
      <c r="C9" s="121"/>
      <c r="D9" s="171"/>
      <c r="E9" s="173"/>
      <c r="F9" s="174"/>
      <c r="G9" s="174"/>
      <c r="H9" s="179"/>
      <c r="I9" s="179"/>
      <c r="J9" s="174"/>
      <c r="K9" s="174"/>
      <c r="L9" s="174"/>
      <c r="M9" s="174"/>
      <c r="N9" s="187"/>
      <c r="O9" s="177"/>
    </row>
    <row r="10" spans="1:15" ht="18.75" customHeight="1" thickBot="1" x14ac:dyDescent="0.2">
      <c r="A10" s="118"/>
      <c r="B10" s="120"/>
      <c r="C10" s="122"/>
      <c r="D10" s="198"/>
      <c r="E10" s="199"/>
      <c r="F10" s="175"/>
      <c r="G10" s="175"/>
      <c r="H10" s="180"/>
      <c r="I10" s="180"/>
      <c r="J10" s="175"/>
      <c r="K10" s="175"/>
      <c r="L10" s="175"/>
      <c r="M10" s="175"/>
      <c r="N10" s="188"/>
      <c r="O10" s="178"/>
    </row>
    <row r="11" spans="1:15" ht="21" customHeight="1" x14ac:dyDescent="0.15">
      <c r="A11" s="148" t="s">
        <v>19</v>
      </c>
      <c r="B11" s="151" t="s">
        <v>56</v>
      </c>
      <c r="C11" s="7" t="s">
        <v>57</v>
      </c>
      <c r="D11" s="8">
        <v>269</v>
      </c>
      <c r="E11" s="9">
        <v>100</v>
      </c>
      <c r="F11" s="9">
        <v>100</v>
      </c>
      <c r="G11" s="9"/>
      <c r="H11" s="9"/>
      <c r="I11" s="9"/>
      <c r="J11" s="9"/>
      <c r="K11" s="9"/>
      <c r="L11" s="9"/>
      <c r="M11" s="9"/>
      <c r="N11" s="90"/>
      <c r="O11" s="10">
        <f t="shared" ref="O11:O56" si="0">SUM(D11:N11)</f>
        <v>469</v>
      </c>
    </row>
    <row r="12" spans="1:15" ht="21" customHeight="1" x14ac:dyDescent="0.15">
      <c r="A12" s="149"/>
      <c r="B12" s="119"/>
      <c r="C12" s="11" t="s">
        <v>58</v>
      </c>
      <c r="D12" s="12">
        <v>106</v>
      </c>
      <c r="E12" s="13">
        <v>10</v>
      </c>
      <c r="F12" s="13">
        <v>67</v>
      </c>
      <c r="G12" s="13"/>
      <c r="H12" s="13"/>
      <c r="I12" s="13"/>
      <c r="J12" s="13"/>
      <c r="K12" s="13"/>
      <c r="L12" s="13"/>
      <c r="M12" s="13"/>
      <c r="N12" s="39"/>
      <c r="O12" s="14">
        <f t="shared" si="0"/>
        <v>183</v>
      </c>
    </row>
    <row r="13" spans="1:15" ht="21" customHeight="1" x14ac:dyDescent="0.15">
      <c r="A13" s="149"/>
      <c r="B13" s="119"/>
      <c r="C13" s="11" t="s">
        <v>59</v>
      </c>
      <c r="D13" s="12">
        <f>SUM(D11:D12)</f>
        <v>375</v>
      </c>
      <c r="E13" s="13">
        <f>SUM(E11:E12)</f>
        <v>110</v>
      </c>
      <c r="F13" s="13">
        <f>SUM(F11:F12)</f>
        <v>167</v>
      </c>
      <c r="G13" s="13"/>
      <c r="H13" s="13"/>
      <c r="I13" s="13"/>
      <c r="J13" s="13"/>
      <c r="K13" s="13"/>
      <c r="L13" s="13"/>
      <c r="M13" s="13"/>
      <c r="N13" s="39"/>
      <c r="O13" s="14">
        <f t="shared" si="0"/>
        <v>652</v>
      </c>
    </row>
    <row r="14" spans="1:15" ht="21" customHeight="1" x14ac:dyDescent="0.15">
      <c r="A14" s="149"/>
      <c r="B14" s="119" t="s">
        <v>60</v>
      </c>
      <c r="C14" s="11" t="s">
        <v>57</v>
      </c>
      <c r="D14" s="12">
        <v>622</v>
      </c>
      <c r="E14" s="13">
        <v>326</v>
      </c>
      <c r="F14" s="13">
        <v>208</v>
      </c>
      <c r="G14" s="13"/>
      <c r="H14" s="13"/>
      <c r="I14" s="13"/>
      <c r="J14" s="13"/>
      <c r="K14" s="13"/>
      <c r="L14" s="13"/>
      <c r="M14" s="13"/>
      <c r="N14" s="39"/>
      <c r="O14" s="17">
        <f t="shared" si="0"/>
        <v>1156</v>
      </c>
    </row>
    <row r="15" spans="1:15" ht="21" customHeight="1" x14ac:dyDescent="0.15">
      <c r="A15" s="149"/>
      <c r="B15" s="119"/>
      <c r="C15" s="11" t="s">
        <v>58</v>
      </c>
      <c r="D15" s="12">
        <v>18</v>
      </c>
      <c r="E15" s="13">
        <v>5</v>
      </c>
      <c r="F15" s="13">
        <v>2</v>
      </c>
      <c r="G15" s="13"/>
      <c r="H15" s="13"/>
      <c r="I15" s="13"/>
      <c r="J15" s="13"/>
      <c r="K15" s="13"/>
      <c r="L15" s="13"/>
      <c r="M15" s="13"/>
      <c r="N15" s="39"/>
      <c r="O15" s="14">
        <f t="shared" si="0"/>
        <v>25</v>
      </c>
    </row>
    <row r="16" spans="1:15" ht="21" customHeight="1" x14ac:dyDescent="0.15">
      <c r="A16" s="149"/>
      <c r="B16" s="119"/>
      <c r="C16" s="11" t="s">
        <v>59</v>
      </c>
      <c r="D16" s="12">
        <f>SUM(D14:D15)</f>
        <v>640</v>
      </c>
      <c r="E16" s="13">
        <f>SUM(E14:E15)</f>
        <v>331</v>
      </c>
      <c r="F16" s="13">
        <f>SUM(F14:F15)</f>
        <v>210</v>
      </c>
      <c r="G16" s="13"/>
      <c r="H16" s="13"/>
      <c r="I16" s="13"/>
      <c r="J16" s="13"/>
      <c r="K16" s="13"/>
      <c r="L16" s="13"/>
      <c r="M16" s="13"/>
      <c r="N16" s="39"/>
      <c r="O16" s="17">
        <f t="shared" si="0"/>
        <v>1181</v>
      </c>
    </row>
    <row r="17" spans="1:15" ht="21" customHeight="1" x14ac:dyDescent="0.15">
      <c r="A17" s="149"/>
      <c r="B17" s="119" t="s">
        <v>61</v>
      </c>
      <c r="C17" s="11" t="s">
        <v>57</v>
      </c>
      <c r="D17" s="12">
        <v>1</v>
      </c>
      <c r="E17" s="13">
        <v>0</v>
      </c>
      <c r="F17" s="13">
        <v>0</v>
      </c>
      <c r="G17" s="13"/>
      <c r="H17" s="13"/>
      <c r="I17" s="13"/>
      <c r="J17" s="13"/>
      <c r="K17" s="13"/>
      <c r="L17" s="13"/>
      <c r="M17" s="13"/>
      <c r="N17" s="39"/>
      <c r="O17" s="14">
        <f t="shared" si="0"/>
        <v>1</v>
      </c>
    </row>
    <row r="18" spans="1:15" ht="21" customHeight="1" x14ac:dyDescent="0.15">
      <c r="A18" s="149"/>
      <c r="B18" s="119"/>
      <c r="C18" s="11" t="s">
        <v>58</v>
      </c>
      <c r="D18" s="12">
        <v>9</v>
      </c>
      <c r="E18" s="13">
        <v>0</v>
      </c>
      <c r="F18" s="13">
        <v>9</v>
      </c>
      <c r="G18" s="13"/>
      <c r="H18" s="13"/>
      <c r="I18" s="13"/>
      <c r="J18" s="13"/>
      <c r="K18" s="13"/>
      <c r="L18" s="13"/>
      <c r="M18" s="13"/>
      <c r="N18" s="39"/>
      <c r="O18" s="17">
        <f t="shared" si="0"/>
        <v>18</v>
      </c>
    </row>
    <row r="19" spans="1:15" ht="21" customHeight="1" x14ac:dyDescent="0.15">
      <c r="A19" s="149"/>
      <c r="B19" s="119"/>
      <c r="C19" s="11" t="s">
        <v>59</v>
      </c>
      <c r="D19" s="12">
        <f>SUM(D17:D18)</f>
        <v>10</v>
      </c>
      <c r="E19" s="13">
        <f>SUM(E17:E18)</f>
        <v>0</v>
      </c>
      <c r="F19" s="13">
        <f>SUM(F17:F18)</f>
        <v>9</v>
      </c>
      <c r="G19" s="13"/>
      <c r="H19" s="13"/>
      <c r="I19" s="13"/>
      <c r="J19" s="13"/>
      <c r="K19" s="13"/>
      <c r="L19" s="13"/>
      <c r="M19" s="13"/>
      <c r="N19" s="39"/>
      <c r="O19" s="14">
        <f t="shared" si="0"/>
        <v>19</v>
      </c>
    </row>
    <row r="20" spans="1:15" ht="21" customHeight="1" x14ac:dyDescent="0.15">
      <c r="A20" s="149"/>
      <c r="B20" s="119" t="s">
        <v>26</v>
      </c>
      <c r="C20" s="11" t="s">
        <v>57</v>
      </c>
      <c r="D20" s="12">
        <f t="shared" ref="D20:F21" si="1">SUM(D11,D14,D17)</f>
        <v>892</v>
      </c>
      <c r="E20" s="12">
        <f t="shared" si="1"/>
        <v>426</v>
      </c>
      <c r="F20" s="12">
        <f t="shared" si="1"/>
        <v>308</v>
      </c>
      <c r="G20" s="12"/>
      <c r="H20" s="12"/>
      <c r="I20" s="12"/>
      <c r="J20" s="12"/>
      <c r="K20" s="12"/>
      <c r="L20" s="12"/>
      <c r="M20" s="12"/>
      <c r="N20" s="91"/>
      <c r="O20" s="17">
        <f t="shared" si="0"/>
        <v>1626</v>
      </c>
    </row>
    <row r="21" spans="1:15" ht="21" customHeight="1" x14ac:dyDescent="0.15">
      <c r="A21" s="149"/>
      <c r="B21" s="119"/>
      <c r="C21" s="11" t="s">
        <v>58</v>
      </c>
      <c r="D21" s="12">
        <f t="shared" si="1"/>
        <v>133</v>
      </c>
      <c r="E21" s="12">
        <f t="shared" si="1"/>
        <v>15</v>
      </c>
      <c r="F21" s="12">
        <f t="shared" si="1"/>
        <v>78</v>
      </c>
      <c r="G21" s="12"/>
      <c r="H21" s="12"/>
      <c r="I21" s="12"/>
      <c r="J21" s="12"/>
      <c r="K21" s="12"/>
      <c r="L21" s="12"/>
      <c r="M21" s="12"/>
      <c r="N21" s="91"/>
      <c r="O21" s="14">
        <f t="shared" si="0"/>
        <v>226</v>
      </c>
    </row>
    <row r="22" spans="1:15" ht="21" customHeight="1" thickBot="1" x14ac:dyDescent="0.2">
      <c r="A22" s="150"/>
      <c r="B22" s="120"/>
      <c r="C22" s="15" t="s">
        <v>59</v>
      </c>
      <c r="D22" s="12">
        <f>SUM(D20:D21)</f>
        <v>1025</v>
      </c>
      <c r="E22" s="12">
        <f>SUM(E20:E21)</f>
        <v>441</v>
      </c>
      <c r="F22" s="12">
        <f>SUM(F20:F21)</f>
        <v>386</v>
      </c>
      <c r="G22" s="12"/>
      <c r="H22" s="12"/>
      <c r="I22" s="12"/>
      <c r="J22" s="12"/>
      <c r="K22" s="12"/>
      <c r="L22" s="12"/>
      <c r="M22" s="12"/>
      <c r="N22" s="91"/>
      <c r="O22" s="98">
        <f t="shared" si="0"/>
        <v>1852</v>
      </c>
    </row>
    <row r="23" spans="1:15" ht="21" customHeight="1" x14ac:dyDescent="0.15">
      <c r="A23" s="148" t="s">
        <v>27</v>
      </c>
      <c r="B23" s="151" t="s">
        <v>56</v>
      </c>
      <c r="C23" s="7" t="s">
        <v>57</v>
      </c>
      <c r="D23" s="8">
        <v>6</v>
      </c>
      <c r="E23" s="9">
        <v>2</v>
      </c>
      <c r="F23" s="9">
        <v>0</v>
      </c>
      <c r="G23" s="9"/>
      <c r="H23" s="9"/>
      <c r="I23" s="9"/>
      <c r="J23" s="9"/>
      <c r="K23" s="9"/>
      <c r="L23" s="9"/>
      <c r="M23" s="9"/>
      <c r="N23" s="90"/>
      <c r="O23" s="10">
        <f t="shared" si="0"/>
        <v>8</v>
      </c>
    </row>
    <row r="24" spans="1:15" ht="21" customHeight="1" x14ac:dyDescent="0.15">
      <c r="A24" s="149"/>
      <c r="B24" s="119"/>
      <c r="C24" s="11" t="s">
        <v>58</v>
      </c>
      <c r="D24" s="12">
        <v>0</v>
      </c>
      <c r="E24" s="13">
        <v>5</v>
      </c>
      <c r="F24" s="13">
        <v>0</v>
      </c>
      <c r="G24" s="13"/>
      <c r="H24" s="13"/>
      <c r="I24" s="13"/>
      <c r="J24" s="13"/>
      <c r="K24" s="13"/>
      <c r="L24" s="13"/>
      <c r="M24" s="13"/>
      <c r="N24" s="39"/>
      <c r="O24" s="14">
        <f t="shared" si="0"/>
        <v>5</v>
      </c>
    </row>
    <row r="25" spans="1:15" ht="21" customHeight="1" x14ac:dyDescent="0.15">
      <c r="A25" s="149"/>
      <c r="B25" s="119"/>
      <c r="C25" s="11" t="s">
        <v>59</v>
      </c>
      <c r="D25" s="12">
        <f>SUM(D23:D24)</f>
        <v>6</v>
      </c>
      <c r="E25" s="12">
        <f>SUM(E23:E24)</f>
        <v>7</v>
      </c>
      <c r="F25" s="12">
        <f>SUM(F23:F24)</f>
        <v>0</v>
      </c>
      <c r="G25" s="12"/>
      <c r="H25" s="12"/>
      <c r="I25" s="12"/>
      <c r="J25" s="12"/>
      <c r="K25" s="12"/>
      <c r="L25" s="13"/>
      <c r="M25" s="13"/>
      <c r="N25" s="39"/>
      <c r="O25" s="17">
        <f t="shared" si="0"/>
        <v>13</v>
      </c>
    </row>
    <row r="26" spans="1:15" ht="21" customHeight="1" x14ac:dyDescent="0.15">
      <c r="A26" s="149"/>
      <c r="B26" s="119" t="s">
        <v>60</v>
      </c>
      <c r="C26" s="11" t="s">
        <v>57</v>
      </c>
      <c r="D26" s="12">
        <v>12</v>
      </c>
      <c r="E26" s="13">
        <v>13</v>
      </c>
      <c r="F26" s="13">
        <v>1</v>
      </c>
      <c r="G26" s="13"/>
      <c r="H26" s="13"/>
      <c r="I26" s="13"/>
      <c r="J26" s="13"/>
      <c r="K26" s="13"/>
      <c r="L26" s="13"/>
      <c r="M26" s="13"/>
      <c r="N26" s="39"/>
      <c r="O26" s="14">
        <f t="shared" si="0"/>
        <v>26</v>
      </c>
    </row>
    <row r="27" spans="1:15" ht="21" customHeight="1" x14ac:dyDescent="0.15">
      <c r="A27" s="149"/>
      <c r="B27" s="119"/>
      <c r="C27" s="11" t="s">
        <v>58</v>
      </c>
      <c r="D27" s="12">
        <v>0</v>
      </c>
      <c r="E27" s="13">
        <v>0</v>
      </c>
      <c r="F27" s="13">
        <v>0</v>
      </c>
      <c r="G27" s="13"/>
      <c r="H27" s="13"/>
      <c r="I27" s="13"/>
      <c r="J27" s="13"/>
      <c r="K27" s="13"/>
      <c r="L27" s="13"/>
      <c r="M27" s="13"/>
      <c r="N27" s="39"/>
      <c r="O27" s="17">
        <f t="shared" si="0"/>
        <v>0</v>
      </c>
    </row>
    <row r="28" spans="1:15" ht="21" customHeight="1" x14ac:dyDescent="0.15">
      <c r="A28" s="149"/>
      <c r="B28" s="119"/>
      <c r="C28" s="11" t="s">
        <v>59</v>
      </c>
      <c r="D28" s="12">
        <f>SUM(D26:D27)</f>
        <v>12</v>
      </c>
      <c r="E28" s="12">
        <f>SUM(E26:E27)</f>
        <v>13</v>
      </c>
      <c r="F28" s="12">
        <f>SUM(F26:F27)</f>
        <v>1</v>
      </c>
      <c r="G28" s="12"/>
      <c r="H28" s="12"/>
      <c r="I28" s="12"/>
      <c r="J28" s="12"/>
      <c r="K28" s="12"/>
      <c r="L28" s="13"/>
      <c r="M28" s="13"/>
      <c r="N28" s="39"/>
      <c r="O28" s="14">
        <f t="shared" si="0"/>
        <v>26</v>
      </c>
    </row>
    <row r="29" spans="1:15" ht="21" customHeight="1" x14ac:dyDescent="0.15">
      <c r="A29" s="149"/>
      <c r="B29" s="119" t="s">
        <v>26</v>
      </c>
      <c r="C29" s="11" t="s">
        <v>57</v>
      </c>
      <c r="D29" s="12">
        <f t="shared" ref="D29:F30" si="2">SUM(D23,D26)</f>
        <v>18</v>
      </c>
      <c r="E29" s="12">
        <f t="shared" si="2"/>
        <v>15</v>
      </c>
      <c r="F29" s="12">
        <f t="shared" si="2"/>
        <v>1</v>
      </c>
      <c r="G29" s="12"/>
      <c r="H29" s="12"/>
      <c r="I29" s="12"/>
      <c r="J29" s="12"/>
      <c r="K29" s="12"/>
      <c r="L29" s="12"/>
      <c r="M29" s="12"/>
      <c r="N29" s="91"/>
      <c r="O29" s="17">
        <f t="shared" si="0"/>
        <v>34</v>
      </c>
    </row>
    <row r="30" spans="1:15" ht="21" customHeight="1" x14ac:dyDescent="0.15">
      <c r="A30" s="149"/>
      <c r="B30" s="119"/>
      <c r="C30" s="11" t="s">
        <v>58</v>
      </c>
      <c r="D30" s="12">
        <f t="shared" si="2"/>
        <v>0</v>
      </c>
      <c r="E30" s="12">
        <f t="shared" si="2"/>
        <v>5</v>
      </c>
      <c r="F30" s="12">
        <f t="shared" si="2"/>
        <v>0</v>
      </c>
      <c r="G30" s="12"/>
      <c r="H30" s="12"/>
      <c r="I30" s="12"/>
      <c r="J30" s="12"/>
      <c r="K30" s="12"/>
      <c r="L30" s="12"/>
      <c r="M30" s="12"/>
      <c r="N30" s="91"/>
      <c r="O30" s="14">
        <f t="shared" si="0"/>
        <v>5</v>
      </c>
    </row>
    <row r="31" spans="1:15" ht="21" customHeight="1" thickBot="1" x14ac:dyDescent="0.2">
      <c r="A31" s="150"/>
      <c r="B31" s="120"/>
      <c r="C31" s="15" t="s">
        <v>59</v>
      </c>
      <c r="D31" s="12">
        <f>SUM(D29:D30)</f>
        <v>18</v>
      </c>
      <c r="E31" s="12">
        <f>SUM(E29:E30)</f>
        <v>20</v>
      </c>
      <c r="F31" s="12">
        <f>SUM(F29:F30)</f>
        <v>1</v>
      </c>
      <c r="G31" s="12"/>
      <c r="H31" s="12"/>
      <c r="I31" s="12"/>
      <c r="J31" s="12"/>
      <c r="K31" s="12"/>
      <c r="L31" s="12"/>
      <c r="M31" s="12"/>
      <c r="N31" s="91"/>
      <c r="O31" s="98">
        <f t="shared" si="0"/>
        <v>39</v>
      </c>
    </row>
    <row r="32" spans="1:15" ht="21" customHeight="1" x14ac:dyDescent="0.15">
      <c r="A32" s="148" t="s">
        <v>28</v>
      </c>
      <c r="B32" s="151" t="s">
        <v>56</v>
      </c>
      <c r="C32" s="7" t="s">
        <v>57</v>
      </c>
      <c r="D32" s="8">
        <v>1928</v>
      </c>
      <c r="E32" s="9">
        <v>1092</v>
      </c>
      <c r="F32" s="9">
        <v>1002</v>
      </c>
      <c r="G32" s="9"/>
      <c r="H32" s="9"/>
      <c r="I32" s="9"/>
      <c r="J32" s="9"/>
      <c r="K32" s="9"/>
      <c r="L32" s="9"/>
      <c r="M32" s="9"/>
      <c r="N32" s="90"/>
      <c r="O32" s="10">
        <f t="shared" si="0"/>
        <v>4022</v>
      </c>
    </row>
    <row r="33" spans="1:15" ht="21" customHeight="1" x14ac:dyDescent="0.15">
      <c r="A33" s="149"/>
      <c r="B33" s="119"/>
      <c r="C33" s="11" t="s">
        <v>58</v>
      </c>
      <c r="D33" s="12">
        <v>5</v>
      </c>
      <c r="E33" s="13">
        <v>5</v>
      </c>
      <c r="F33" s="13">
        <v>0</v>
      </c>
      <c r="G33" s="13"/>
      <c r="H33" s="13"/>
      <c r="I33" s="13"/>
      <c r="J33" s="13"/>
      <c r="K33" s="13"/>
      <c r="L33" s="13"/>
      <c r="M33" s="13"/>
      <c r="N33" s="39"/>
      <c r="O33" s="14">
        <f t="shared" si="0"/>
        <v>10</v>
      </c>
    </row>
    <row r="34" spans="1:15" ht="21" customHeight="1" x14ac:dyDescent="0.15">
      <c r="A34" s="149"/>
      <c r="B34" s="119"/>
      <c r="C34" s="11" t="s">
        <v>59</v>
      </c>
      <c r="D34" s="12">
        <f>SUM(D32:D33)</f>
        <v>1933</v>
      </c>
      <c r="E34" s="13">
        <f>SUM(E32:E33)</f>
        <v>1097</v>
      </c>
      <c r="F34" s="13">
        <f>SUM(F32:F33)</f>
        <v>1002</v>
      </c>
      <c r="G34" s="13"/>
      <c r="H34" s="13"/>
      <c r="I34" s="13"/>
      <c r="J34" s="13"/>
      <c r="K34" s="13"/>
      <c r="L34" s="13"/>
      <c r="M34" s="13"/>
      <c r="N34" s="39"/>
      <c r="O34" s="98">
        <f t="shared" si="0"/>
        <v>4032</v>
      </c>
    </row>
    <row r="35" spans="1:15" ht="21" customHeight="1" x14ac:dyDescent="0.15">
      <c r="A35" s="149"/>
      <c r="B35" s="119" t="s">
        <v>60</v>
      </c>
      <c r="C35" s="11" t="s">
        <v>57</v>
      </c>
      <c r="D35" s="12">
        <v>2364</v>
      </c>
      <c r="E35" s="13">
        <v>1311</v>
      </c>
      <c r="F35" s="13">
        <v>1175</v>
      </c>
      <c r="G35" s="13"/>
      <c r="H35" s="13"/>
      <c r="I35" s="13"/>
      <c r="J35" s="13"/>
      <c r="K35" s="13"/>
      <c r="L35" s="13"/>
      <c r="M35" s="13"/>
      <c r="N35" s="39"/>
      <c r="O35" s="14">
        <f t="shared" si="0"/>
        <v>4850</v>
      </c>
    </row>
    <row r="36" spans="1:15" ht="21" customHeight="1" x14ac:dyDescent="0.15">
      <c r="A36" s="149"/>
      <c r="B36" s="119"/>
      <c r="C36" s="11" t="s">
        <v>58</v>
      </c>
      <c r="D36" s="12">
        <v>7</v>
      </c>
      <c r="E36" s="13">
        <v>1</v>
      </c>
      <c r="F36" s="13">
        <v>6</v>
      </c>
      <c r="G36" s="13"/>
      <c r="H36" s="13"/>
      <c r="I36" s="13"/>
      <c r="J36" s="13"/>
      <c r="K36" s="13"/>
      <c r="L36" s="13"/>
      <c r="M36" s="13"/>
      <c r="N36" s="39"/>
      <c r="O36" s="17">
        <f t="shared" si="0"/>
        <v>14</v>
      </c>
    </row>
    <row r="37" spans="1:15" ht="21" customHeight="1" x14ac:dyDescent="0.15">
      <c r="A37" s="149"/>
      <c r="B37" s="119"/>
      <c r="C37" s="11" t="s">
        <v>59</v>
      </c>
      <c r="D37" s="12">
        <f>SUM(D35:D36)</f>
        <v>2371</v>
      </c>
      <c r="E37" s="13">
        <f>SUM(E35:E36)</f>
        <v>1312</v>
      </c>
      <c r="F37" s="13">
        <f>SUM(F35:F36)</f>
        <v>1181</v>
      </c>
      <c r="G37" s="13"/>
      <c r="H37" s="13"/>
      <c r="I37" s="13"/>
      <c r="J37" s="13"/>
      <c r="K37" s="13"/>
      <c r="L37" s="13"/>
      <c r="M37" s="13"/>
      <c r="N37" s="39"/>
      <c r="O37" s="14">
        <f t="shared" si="0"/>
        <v>4864</v>
      </c>
    </row>
    <row r="38" spans="1:15" ht="21" customHeight="1" x14ac:dyDescent="0.15">
      <c r="A38" s="149"/>
      <c r="B38" s="119" t="s">
        <v>26</v>
      </c>
      <c r="C38" s="11" t="s">
        <v>57</v>
      </c>
      <c r="D38" s="12">
        <f t="shared" ref="D38:F39" si="3">SUM(D32,D35)</f>
        <v>4292</v>
      </c>
      <c r="E38" s="12">
        <v>2403</v>
      </c>
      <c r="F38" s="12">
        <f t="shared" si="3"/>
        <v>2177</v>
      </c>
      <c r="G38" s="12"/>
      <c r="H38" s="12"/>
      <c r="I38" s="12"/>
      <c r="J38" s="12"/>
      <c r="K38" s="12"/>
      <c r="L38" s="12"/>
      <c r="M38" s="12"/>
      <c r="N38" s="91"/>
      <c r="O38" s="17">
        <f t="shared" si="0"/>
        <v>8872</v>
      </c>
    </row>
    <row r="39" spans="1:15" ht="21" customHeight="1" x14ac:dyDescent="0.15">
      <c r="A39" s="149"/>
      <c r="B39" s="119"/>
      <c r="C39" s="11" t="s">
        <v>58</v>
      </c>
      <c r="D39" s="12">
        <f t="shared" si="3"/>
        <v>12</v>
      </c>
      <c r="E39" s="12">
        <f t="shared" si="3"/>
        <v>6</v>
      </c>
      <c r="F39" s="12">
        <f t="shared" si="3"/>
        <v>6</v>
      </c>
      <c r="G39" s="12"/>
      <c r="H39" s="12"/>
      <c r="I39" s="12"/>
      <c r="J39" s="12"/>
      <c r="K39" s="12"/>
      <c r="L39" s="12"/>
      <c r="M39" s="12"/>
      <c r="N39" s="91"/>
      <c r="O39" s="14">
        <f t="shared" si="0"/>
        <v>24</v>
      </c>
    </row>
    <row r="40" spans="1:15" ht="21" customHeight="1" thickBot="1" x14ac:dyDescent="0.2">
      <c r="A40" s="150"/>
      <c r="B40" s="120"/>
      <c r="C40" s="15" t="s">
        <v>59</v>
      </c>
      <c r="D40" s="12">
        <f>SUM(D38:D39)</f>
        <v>4304</v>
      </c>
      <c r="E40" s="12">
        <f>SUM(E38:E39)</f>
        <v>2409</v>
      </c>
      <c r="F40" s="12">
        <f>SUM(F38:F39)</f>
        <v>2183</v>
      </c>
      <c r="G40" s="12"/>
      <c r="H40" s="12"/>
      <c r="I40" s="12"/>
      <c r="J40" s="12"/>
      <c r="K40" s="12"/>
      <c r="L40" s="12"/>
      <c r="M40" s="12"/>
      <c r="N40" s="91"/>
      <c r="O40" s="98">
        <f t="shared" si="0"/>
        <v>8896</v>
      </c>
    </row>
    <row r="41" spans="1:15" ht="21" customHeight="1" x14ac:dyDescent="0.15">
      <c r="A41" s="142" t="s">
        <v>63</v>
      </c>
      <c r="B41" s="143"/>
      <c r="C41" s="7" t="s">
        <v>57</v>
      </c>
      <c r="D41" s="8">
        <v>188</v>
      </c>
      <c r="E41" s="9">
        <v>70</v>
      </c>
      <c r="F41" s="9">
        <v>68</v>
      </c>
      <c r="G41" s="9"/>
      <c r="H41" s="9"/>
      <c r="I41" s="9"/>
      <c r="J41" s="9"/>
      <c r="K41" s="9"/>
      <c r="L41" s="9"/>
      <c r="M41" s="9"/>
      <c r="N41" s="90"/>
      <c r="O41" s="10">
        <f t="shared" si="0"/>
        <v>326</v>
      </c>
    </row>
    <row r="42" spans="1:15" ht="21" customHeight="1" x14ac:dyDescent="0.15">
      <c r="A42" s="144"/>
      <c r="B42" s="145"/>
      <c r="C42" s="11" t="s">
        <v>58</v>
      </c>
      <c r="D42" s="12">
        <v>60</v>
      </c>
      <c r="E42" s="13">
        <v>6</v>
      </c>
      <c r="F42" s="13">
        <v>5</v>
      </c>
      <c r="G42" s="13"/>
      <c r="H42" s="13"/>
      <c r="I42" s="13"/>
      <c r="J42" s="13"/>
      <c r="K42" s="13"/>
      <c r="L42" s="13"/>
      <c r="M42" s="13"/>
      <c r="N42" s="39"/>
      <c r="O42" s="14">
        <f t="shared" si="0"/>
        <v>71</v>
      </c>
    </row>
    <row r="43" spans="1:15" ht="21" customHeight="1" thickBot="1" x14ac:dyDescent="0.2">
      <c r="A43" s="146"/>
      <c r="B43" s="147"/>
      <c r="C43" s="15" t="s">
        <v>59</v>
      </c>
      <c r="D43" s="16">
        <f>SUM(D41:D42)</f>
        <v>248</v>
      </c>
      <c r="E43" s="65">
        <f>SUM(E41:E42)</f>
        <v>76</v>
      </c>
      <c r="F43" s="65">
        <f>SUM(F41:F42)</f>
        <v>73</v>
      </c>
      <c r="G43" s="65"/>
      <c r="H43" s="65"/>
      <c r="I43" s="65"/>
      <c r="J43" s="65"/>
      <c r="K43" s="65"/>
      <c r="L43" s="65"/>
      <c r="M43" s="65"/>
      <c r="N43" s="92"/>
      <c r="O43" s="98">
        <f t="shared" si="0"/>
        <v>397</v>
      </c>
    </row>
    <row r="44" spans="1:15" ht="21" customHeight="1" x14ac:dyDescent="0.15">
      <c r="A44" s="142" t="s">
        <v>64</v>
      </c>
      <c r="B44" s="143"/>
      <c r="C44" s="7" t="s">
        <v>57</v>
      </c>
      <c r="D44" s="8">
        <v>137</v>
      </c>
      <c r="E44" s="9">
        <v>55</v>
      </c>
      <c r="F44" s="9">
        <v>48</v>
      </c>
      <c r="G44" s="9"/>
      <c r="H44" s="9"/>
      <c r="I44" s="9"/>
      <c r="J44" s="9"/>
      <c r="K44" s="9"/>
      <c r="L44" s="9"/>
      <c r="M44" s="9"/>
      <c r="N44" s="90"/>
      <c r="O44" s="10">
        <f t="shared" si="0"/>
        <v>240</v>
      </c>
    </row>
    <row r="45" spans="1:15" ht="21" customHeight="1" x14ac:dyDescent="0.15">
      <c r="A45" s="144"/>
      <c r="B45" s="145"/>
      <c r="C45" s="11" t="s">
        <v>58</v>
      </c>
      <c r="D45" s="12">
        <v>0</v>
      </c>
      <c r="E45" s="13">
        <v>0</v>
      </c>
      <c r="F45" s="13">
        <v>0</v>
      </c>
      <c r="G45" s="13"/>
      <c r="H45" s="13"/>
      <c r="I45" s="13"/>
      <c r="J45" s="13"/>
      <c r="K45" s="13"/>
      <c r="L45" s="13"/>
      <c r="M45" s="13"/>
      <c r="N45" s="39"/>
      <c r="O45" s="14">
        <f t="shared" si="0"/>
        <v>0</v>
      </c>
    </row>
    <row r="46" spans="1:15" ht="21" customHeight="1" thickBot="1" x14ac:dyDescent="0.2">
      <c r="A46" s="146"/>
      <c r="B46" s="147"/>
      <c r="C46" s="15" t="s">
        <v>59</v>
      </c>
      <c r="D46" s="16">
        <f>SUM(D44:D45)</f>
        <v>137</v>
      </c>
      <c r="E46" s="16">
        <f>SUM(E44:E45)</f>
        <v>55</v>
      </c>
      <c r="F46" s="16">
        <f>SUM(F44:F45)</f>
        <v>48</v>
      </c>
      <c r="G46" s="16"/>
      <c r="H46" s="16"/>
      <c r="I46" s="16"/>
      <c r="J46" s="16"/>
      <c r="K46" s="16"/>
      <c r="L46" s="65"/>
      <c r="M46" s="65"/>
      <c r="N46" s="92"/>
      <c r="O46" s="98">
        <f t="shared" si="0"/>
        <v>240</v>
      </c>
    </row>
    <row r="47" spans="1:15" ht="21" customHeight="1" thickBot="1" x14ac:dyDescent="0.2">
      <c r="A47" s="160" t="s">
        <v>65</v>
      </c>
      <c r="B47" s="161"/>
      <c r="C47" s="162"/>
      <c r="D47" s="18">
        <f>SUM(D22,D31,D40,D43,D46)</f>
        <v>5732</v>
      </c>
      <c r="E47" s="19">
        <f>SUM(E22,E31,E40,E43,E46)</f>
        <v>3001</v>
      </c>
      <c r="F47" s="19">
        <f>SUM(F22,F31,F40,F43,F46)</f>
        <v>2691</v>
      </c>
      <c r="G47" s="19"/>
      <c r="H47" s="19"/>
      <c r="I47" s="19"/>
      <c r="J47" s="19"/>
      <c r="K47" s="19"/>
      <c r="L47" s="19"/>
      <c r="M47" s="19"/>
      <c r="N47" s="93"/>
      <c r="O47" s="37">
        <f t="shared" si="0"/>
        <v>11424</v>
      </c>
    </row>
    <row r="48" spans="1:15" ht="21" customHeight="1" thickBot="1" x14ac:dyDescent="0.2">
      <c r="A48" s="160" t="s">
        <v>32</v>
      </c>
      <c r="B48" s="161"/>
      <c r="C48" s="162"/>
      <c r="D48" s="18">
        <v>186</v>
      </c>
      <c r="E48" s="19">
        <v>84</v>
      </c>
      <c r="F48" s="19">
        <v>73</v>
      </c>
      <c r="G48" s="19"/>
      <c r="H48" s="19"/>
      <c r="I48" s="19"/>
      <c r="J48" s="19"/>
      <c r="K48" s="19"/>
      <c r="L48" s="19"/>
      <c r="M48" s="19"/>
      <c r="N48" s="93"/>
      <c r="O48" s="37">
        <f t="shared" si="0"/>
        <v>343</v>
      </c>
    </row>
    <row r="49" spans="1:15" ht="21" customHeight="1" thickBot="1" x14ac:dyDescent="0.2">
      <c r="A49" s="160" t="s">
        <v>66</v>
      </c>
      <c r="B49" s="161"/>
      <c r="C49" s="162"/>
      <c r="D49" s="18">
        <f>SUM(D47:D48)</f>
        <v>5918</v>
      </c>
      <c r="E49" s="19">
        <f>SUM(E47:E48)</f>
        <v>3085</v>
      </c>
      <c r="F49" s="19">
        <f>SUM(F47:F48)</f>
        <v>2764</v>
      </c>
      <c r="G49" s="19"/>
      <c r="H49" s="19"/>
      <c r="I49" s="19"/>
      <c r="J49" s="19"/>
      <c r="K49" s="19"/>
      <c r="L49" s="19"/>
      <c r="M49" s="19"/>
      <c r="N49" s="93"/>
      <c r="O49" s="37">
        <f t="shared" si="0"/>
        <v>11767</v>
      </c>
    </row>
    <row r="50" spans="1:15" ht="21" customHeight="1" x14ac:dyDescent="0.15">
      <c r="A50" s="163" t="s">
        <v>34</v>
      </c>
      <c r="B50" s="165" t="s">
        <v>67</v>
      </c>
      <c r="C50" s="20" t="s">
        <v>68</v>
      </c>
      <c r="D50" s="21">
        <v>4425</v>
      </c>
      <c r="E50" s="22">
        <v>2535</v>
      </c>
      <c r="F50" s="22">
        <v>2170</v>
      </c>
      <c r="G50" s="22"/>
      <c r="H50" s="22"/>
      <c r="I50" s="22"/>
      <c r="J50" s="22"/>
      <c r="K50" s="22"/>
      <c r="L50" s="22"/>
      <c r="M50" s="22"/>
      <c r="N50" s="94"/>
      <c r="O50" s="10">
        <f t="shared" si="0"/>
        <v>9130</v>
      </c>
    </row>
    <row r="51" spans="1:15" ht="21" customHeight="1" x14ac:dyDescent="0.15">
      <c r="A51" s="117"/>
      <c r="B51" s="145"/>
      <c r="C51" s="11" t="s">
        <v>69</v>
      </c>
      <c r="D51" s="12">
        <v>1997</v>
      </c>
      <c r="E51" s="13">
        <v>1243</v>
      </c>
      <c r="F51" s="13">
        <v>1221</v>
      </c>
      <c r="G51" s="13"/>
      <c r="H51" s="13"/>
      <c r="I51" s="13"/>
      <c r="J51" s="13"/>
      <c r="K51" s="13"/>
      <c r="L51" s="13"/>
      <c r="M51" s="13"/>
      <c r="N51" s="39"/>
      <c r="O51" s="105">
        <f t="shared" si="0"/>
        <v>4461</v>
      </c>
    </row>
    <row r="52" spans="1:15" ht="21" customHeight="1" x14ac:dyDescent="0.15">
      <c r="A52" s="117"/>
      <c r="B52" s="145"/>
      <c r="C52" s="11" t="s">
        <v>59</v>
      </c>
      <c r="D52" s="12">
        <f>SUM(D50:D51)</f>
        <v>6422</v>
      </c>
      <c r="E52" s="12">
        <f>SUM(E50:E51)</f>
        <v>3778</v>
      </c>
      <c r="F52" s="12">
        <f>SUM(F50:F51)</f>
        <v>3391</v>
      </c>
      <c r="G52" s="12"/>
      <c r="H52" s="12"/>
      <c r="I52" s="12"/>
      <c r="J52" s="12"/>
      <c r="K52" s="12"/>
      <c r="L52" s="12"/>
      <c r="M52" s="12"/>
      <c r="N52" s="91"/>
      <c r="O52" s="14">
        <f t="shared" si="0"/>
        <v>13591</v>
      </c>
    </row>
    <row r="53" spans="1:15" ht="21" customHeight="1" x14ac:dyDescent="0.15">
      <c r="A53" s="117"/>
      <c r="B53" s="166" t="s">
        <v>38</v>
      </c>
      <c r="C53" s="167"/>
      <c r="D53" s="12">
        <v>31</v>
      </c>
      <c r="E53" s="13">
        <v>15</v>
      </c>
      <c r="F53" s="13">
        <v>18</v>
      </c>
      <c r="G53" s="13"/>
      <c r="H53" s="13"/>
      <c r="I53" s="13"/>
      <c r="J53" s="13"/>
      <c r="K53" s="13"/>
      <c r="L53" s="13"/>
      <c r="M53" s="13"/>
      <c r="N53" s="39"/>
      <c r="O53" s="98">
        <f t="shared" si="0"/>
        <v>64</v>
      </c>
    </row>
    <row r="54" spans="1:15" ht="21" customHeight="1" thickBot="1" x14ac:dyDescent="0.2">
      <c r="A54" s="164"/>
      <c r="B54" s="168" t="s">
        <v>39</v>
      </c>
      <c r="C54" s="169"/>
      <c r="D54" s="23" t="s">
        <v>40</v>
      </c>
      <c r="E54" s="24" t="s">
        <v>40</v>
      </c>
      <c r="F54" s="24" t="s">
        <v>40</v>
      </c>
      <c r="G54" s="62"/>
      <c r="H54" s="62"/>
      <c r="I54" s="62"/>
      <c r="J54" s="62"/>
      <c r="K54" s="62"/>
      <c r="L54" s="62"/>
      <c r="M54" s="62"/>
      <c r="N54" s="95"/>
      <c r="O54" s="107" t="s">
        <v>40</v>
      </c>
    </row>
    <row r="55" spans="1:15" ht="21" customHeight="1" thickBot="1" x14ac:dyDescent="0.2">
      <c r="A55" s="152" t="s">
        <v>41</v>
      </c>
      <c r="B55" s="153"/>
      <c r="C55" s="154"/>
      <c r="D55" s="18">
        <f>SUM(D52:D54)</f>
        <v>6453</v>
      </c>
      <c r="E55" s="19">
        <f>SUM(E52:E54)</f>
        <v>3793</v>
      </c>
      <c r="F55" s="19">
        <f>SUM(F52:F54)</f>
        <v>3409</v>
      </c>
      <c r="G55" s="19"/>
      <c r="H55" s="19"/>
      <c r="I55" s="19"/>
      <c r="J55" s="19"/>
      <c r="K55" s="19"/>
      <c r="L55" s="19"/>
      <c r="M55" s="19"/>
      <c r="N55" s="93"/>
      <c r="O55" s="37">
        <f t="shared" si="0"/>
        <v>13655</v>
      </c>
    </row>
    <row r="56" spans="1:15" ht="23.25" customHeight="1" thickBot="1" x14ac:dyDescent="0.2">
      <c r="A56" s="155" t="s">
        <v>42</v>
      </c>
      <c r="B56" s="156"/>
      <c r="C56" s="157"/>
      <c r="D56" s="26">
        <f>SUM(D49,D55)</f>
        <v>12371</v>
      </c>
      <c r="E56" s="27">
        <f>SUM(E49,E55)</f>
        <v>6878</v>
      </c>
      <c r="F56" s="27">
        <f>SUM(F49,F55)</f>
        <v>6173</v>
      </c>
      <c r="G56" s="27"/>
      <c r="H56" s="27"/>
      <c r="I56" s="27"/>
      <c r="J56" s="27"/>
      <c r="K56" s="27"/>
      <c r="L56" s="27"/>
      <c r="M56" s="27"/>
      <c r="N56" s="55"/>
      <c r="O56" s="28">
        <f t="shared" si="0"/>
        <v>25422</v>
      </c>
    </row>
    <row r="59" spans="1:15" x14ac:dyDescent="0.1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</row>
    <row r="60" spans="1:15" x14ac:dyDescent="0.15">
      <c r="A60" s="159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</row>
  </sheetData>
  <mergeCells count="41">
    <mergeCell ref="A55:C55"/>
    <mergeCell ref="A56:C56"/>
    <mergeCell ref="A59:O60"/>
    <mergeCell ref="A41:B43"/>
    <mergeCell ref="A44:B46"/>
    <mergeCell ref="A47:C47"/>
    <mergeCell ref="A48:C48"/>
    <mergeCell ref="A49:C49"/>
    <mergeCell ref="A50:A54"/>
    <mergeCell ref="B50:B52"/>
    <mergeCell ref="B53:C53"/>
    <mergeCell ref="B54:C54"/>
    <mergeCell ref="A23:A31"/>
    <mergeCell ref="B23:B25"/>
    <mergeCell ref="B26:B28"/>
    <mergeCell ref="B29:B31"/>
    <mergeCell ref="A32:A40"/>
    <mergeCell ref="B32:B34"/>
    <mergeCell ref="B35:B37"/>
    <mergeCell ref="B38:B40"/>
    <mergeCell ref="O7:O10"/>
    <mergeCell ref="A8:A10"/>
    <mergeCell ref="B8:B10"/>
    <mergeCell ref="C8:C10"/>
    <mergeCell ref="A11:A22"/>
    <mergeCell ref="B11:B13"/>
    <mergeCell ref="B14:B16"/>
    <mergeCell ref="B17:B19"/>
    <mergeCell ref="B20:B22"/>
    <mergeCell ref="I7:I10"/>
    <mergeCell ref="J7:J10"/>
    <mergeCell ref="K7:K10"/>
    <mergeCell ref="L7:L10"/>
    <mergeCell ref="M7:M10"/>
    <mergeCell ref="N7:N10"/>
    <mergeCell ref="A7:C7"/>
    <mergeCell ref="D7:D10"/>
    <mergeCell ref="E7:E10"/>
    <mergeCell ref="F7:F10"/>
    <mergeCell ref="G7:G10"/>
    <mergeCell ref="H7:H10"/>
  </mergeCells>
  <phoneticPr fontId="2"/>
  <pageMargins left="0.39370078740157483" right="0.39370078740157483" top="0.59055118110236227" bottom="0.19685039370078741" header="0.51181102362204722" footer="0.51181102362204722"/>
  <pageSetup paperSize="9" scale="65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FF8B2-999F-4400-8C0F-846743CDAC3B}">
  <sheetPr>
    <tabColor rgb="FFFFFF00"/>
    <pageSetUpPr fitToPage="1"/>
  </sheetPr>
  <dimension ref="A1:O60"/>
  <sheetViews>
    <sheetView zoomScaleNormal="100" workbookViewId="0">
      <selection activeCell="G4" sqref="G4"/>
    </sheetView>
  </sheetViews>
  <sheetFormatPr defaultRowHeight="13.5" x14ac:dyDescent="0.15"/>
  <cols>
    <col min="1" max="1" width="4" style="1" customWidth="1"/>
    <col min="2" max="2" width="7.25" style="1" customWidth="1"/>
    <col min="3" max="3" width="9" style="1"/>
    <col min="4" max="15" width="9.5" style="1" customWidth="1"/>
    <col min="16" max="16384" width="9" style="1"/>
  </cols>
  <sheetData>
    <row r="1" spans="1:15" ht="15" customHeight="1" x14ac:dyDescent="0.15"/>
    <row r="2" spans="1:15" ht="15" customHeight="1" x14ac:dyDescent="0.15"/>
    <row r="3" spans="1:15" ht="15" customHeight="1" x14ac:dyDescent="0.15"/>
    <row r="4" spans="1:15" ht="15" customHeight="1" x14ac:dyDescent="0.2">
      <c r="A4" s="29"/>
      <c r="B4" s="29"/>
      <c r="C4" s="29"/>
      <c r="D4" s="29"/>
      <c r="E4" s="30"/>
      <c r="F4" s="1" t="s">
        <v>43</v>
      </c>
    </row>
    <row r="5" spans="1:15" ht="15" customHeight="1" x14ac:dyDescent="0.2">
      <c r="A5" s="85" t="s">
        <v>94</v>
      </c>
      <c r="C5" s="86"/>
      <c r="D5" s="106"/>
      <c r="L5" s="89"/>
      <c r="M5" s="89"/>
      <c r="N5" s="89"/>
      <c r="O5" s="31"/>
    </row>
    <row r="6" spans="1:15" ht="15" customHeight="1" thickBot="1" x14ac:dyDescent="0.2">
      <c r="L6" s="32"/>
      <c r="M6" s="32"/>
      <c r="N6" s="32"/>
      <c r="O6" s="32"/>
    </row>
    <row r="7" spans="1:15" ht="48" customHeight="1" x14ac:dyDescent="0.15">
      <c r="A7" s="127" t="s">
        <v>3</v>
      </c>
      <c r="B7" s="128"/>
      <c r="C7" s="129"/>
      <c r="D7" s="170" t="s">
        <v>95</v>
      </c>
      <c r="E7" s="136" t="s">
        <v>96</v>
      </c>
      <c r="F7" s="136" t="s">
        <v>97</v>
      </c>
      <c r="G7" s="136"/>
      <c r="H7" s="136"/>
      <c r="I7" s="136"/>
      <c r="J7" s="136"/>
      <c r="K7" s="136"/>
      <c r="L7" s="136"/>
      <c r="M7" s="136"/>
      <c r="N7" s="186"/>
      <c r="O7" s="176" t="s">
        <v>23</v>
      </c>
    </row>
    <row r="8" spans="1:15" x14ac:dyDescent="0.15">
      <c r="A8" s="117" t="s">
        <v>53</v>
      </c>
      <c r="B8" s="119" t="s">
        <v>54</v>
      </c>
      <c r="C8" s="121" t="s">
        <v>55</v>
      </c>
      <c r="D8" s="171"/>
      <c r="E8" s="174"/>
      <c r="F8" s="174"/>
      <c r="G8" s="174"/>
      <c r="H8" s="179"/>
      <c r="I8" s="179"/>
      <c r="J8" s="174"/>
      <c r="K8" s="174"/>
      <c r="L8" s="174"/>
      <c r="M8" s="174"/>
      <c r="N8" s="187"/>
      <c r="O8" s="177"/>
    </row>
    <row r="9" spans="1:15" x14ac:dyDescent="0.15">
      <c r="A9" s="117"/>
      <c r="B9" s="119"/>
      <c r="C9" s="121"/>
      <c r="D9" s="171"/>
      <c r="E9" s="174"/>
      <c r="F9" s="174"/>
      <c r="G9" s="174"/>
      <c r="H9" s="179"/>
      <c r="I9" s="179"/>
      <c r="J9" s="174"/>
      <c r="K9" s="174"/>
      <c r="L9" s="174"/>
      <c r="M9" s="174"/>
      <c r="N9" s="187"/>
      <c r="O9" s="177"/>
    </row>
    <row r="10" spans="1:15" ht="18.75" customHeight="1" thickBot="1" x14ac:dyDescent="0.2">
      <c r="A10" s="118"/>
      <c r="B10" s="120"/>
      <c r="C10" s="122"/>
      <c r="D10" s="198"/>
      <c r="E10" s="175"/>
      <c r="F10" s="175"/>
      <c r="G10" s="175"/>
      <c r="H10" s="180"/>
      <c r="I10" s="180"/>
      <c r="J10" s="175"/>
      <c r="K10" s="175"/>
      <c r="L10" s="175"/>
      <c r="M10" s="175"/>
      <c r="N10" s="188"/>
      <c r="O10" s="177"/>
    </row>
    <row r="11" spans="1:15" ht="21" customHeight="1" x14ac:dyDescent="0.15">
      <c r="A11" s="148" t="s">
        <v>19</v>
      </c>
      <c r="B11" s="151" t="s">
        <v>56</v>
      </c>
      <c r="C11" s="7" t="s">
        <v>57</v>
      </c>
      <c r="D11" s="8">
        <v>257</v>
      </c>
      <c r="E11" s="9">
        <v>343</v>
      </c>
      <c r="F11" s="108">
        <v>244</v>
      </c>
      <c r="G11" s="9"/>
      <c r="H11" s="9"/>
      <c r="I11" s="9"/>
      <c r="J11" s="9"/>
      <c r="K11" s="9"/>
      <c r="L11" s="9"/>
      <c r="M11" s="90"/>
      <c r="N11" s="90"/>
      <c r="O11" s="37">
        <f t="shared" ref="O11:O56" si="0">SUM(D11:N11)</f>
        <v>844</v>
      </c>
    </row>
    <row r="12" spans="1:15" ht="21" customHeight="1" x14ac:dyDescent="0.15">
      <c r="A12" s="149"/>
      <c r="B12" s="119"/>
      <c r="C12" s="11" t="s">
        <v>58</v>
      </c>
      <c r="D12" s="12">
        <v>79</v>
      </c>
      <c r="E12" s="13">
        <v>79</v>
      </c>
      <c r="F12" s="13">
        <v>31</v>
      </c>
      <c r="G12" s="13"/>
      <c r="H12" s="13"/>
      <c r="I12" s="13"/>
      <c r="J12" s="13"/>
      <c r="K12" s="13"/>
      <c r="L12" s="13"/>
      <c r="M12" s="39"/>
      <c r="N12" s="39"/>
      <c r="O12" s="14">
        <f t="shared" si="0"/>
        <v>189</v>
      </c>
    </row>
    <row r="13" spans="1:15" ht="21" customHeight="1" x14ac:dyDescent="0.15">
      <c r="A13" s="149"/>
      <c r="B13" s="119"/>
      <c r="C13" s="11" t="s">
        <v>59</v>
      </c>
      <c r="D13" s="12">
        <f>SUM(D11:D12)</f>
        <v>336</v>
      </c>
      <c r="E13" s="13">
        <f>SUM(E11:E12)</f>
        <v>422</v>
      </c>
      <c r="F13" s="13">
        <f>SUM(F11:F12)</f>
        <v>275</v>
      </c>
      <c r="G13" s="13"/>
      <c r="H13" s="13"/>
      <c r="I13" s="13"/>
      <c r="J13" s="13"/>
      <c r="K13" s="13"/>
      <c r="L13" s="13"/>
      <c r="M13" s="39"/>
      <c r="N13" s="39"/>
      <c r="O13" s="14">
        <f t="shared" si="0"/>
        <v>1033</v>
      </c>
    </row>
    <row r="14" spans="1:15" ht="21" customHeight="1" x14ac:dyDescent="0.15">
      <c r="A14" s="149"/>
      <c r="B14" s="119" t="s">
        <v>60</v>
      </c>
      <c r="C14" s="11" t="s">
        <v>57</v>
      </c>
      <c r="D14" s="12">
        <v>463</v>
      </c>
      <c r="E14" s="13">
        <v>553</v>
      </c>
      <c r="F14" s="13">
        <v>442</v>
      </c>
      <c r="G14" s="13"/>
      <c r="H14" s="13"/>
      <c r="I14" s="13"/>
      <c r="J14" s="13"/>
      <c r="K14" s="13"/>
      <c r="L14" s="13"/>
      <c r="M14" s="39"/>
      <c r="N14" s="39"/>
      <c r="O14" s="14">
        <f t="shared" si="0"/>
        <v>1458</v>
      </c>
    </row>
    <row r="15" spans="1:15" ht="21" customHeight="1" x14ac:dyDescent="0.15">
      <c r="A15" s="149"/>
      <c r="B15" s="119"/>
      <c r="C15" s="11" t="s">
        <v>58</v>
      </c>
      <c r="D15" s="12">
        <v>3</v>
      </c>
      <c r="E15" s="13">
        <v>18</v>
      </c>
      <c r="F15" s="13">
        <v>6</v>
      </c>
      <c r="G15" s="13"/>
      <c r="H15" s="13"/>
      <c r="I15" s="13"/>
      <c r="J15" s="13"/>
      <c r="K15" s="13"/>
      <c r="L15" s="13"/>
      <c r="M15" s="39"/>
      <c r="N15" s="39"/>
      <c r="O15" s="14">
        <f t="shared" si="0"/>
        <v>27</v>
      </c>
    </row>
    <row r="16" spans="1:15" ht="21" customHeight="1" x14ac:dyDescent="0.15">
      <c r="A16" s="149"/>
      <c r="B16" s="119"/>
      <c r="C16" s="11" t="s">
        <v>59</v>
      </c>
      <c r="D16" s="12">
        <f>SUM(D14:D15)</f>
        <v>466</v>
      </c>
      <c r="E16" s="13">
        <f>SUM(E14:E15)</f>
        <v>571</v>
      </c>
      <c r="F16" s="13">
        <f>SUM(F14:F15)</f>
        <v>448</v>
      </c>
      <c r="G16" s="13"/>
      <c r="H16" s="13"/>
      <c r="I16" s="13"/>
      <c r="J16" s="13"/>
      <c r="K16" s="13"/>
      <c r="L16" s="13"/>
      <c r="M16" s="39"/>
      <c r="N16" s="39"/>
      <c r="O16" s="14">
        <f t="shared" si="0"/>
        <v>1485</v>
      </c>
    </row>
    <row r="17" spans="1:15" ht="21" customHeight="1" x14ac:dyDescent="0.15">
      <c r="A17" s="149"/>
      <c r="B17" s="119" t="s">
        <v>61</v>
      </c>
      <c r="C17" s="11" t="s">
        <v>57</v>
      </c>
      <c r="D17" s="12">
        <v>0</v>
      </c>
      <c r="E17" s="13">
        <v>2</v>
      </c>
      <c r="F17" s="13">
        <v>1</v>
      </c>
      <c r="G17" s="13"/>
      <c r="H17" s="13"/>
      <c r="I17" s="13"/>
      <c r="J17" s="13"/>
      <c r="K17" s="13"/>
      <c r="L17" s="13"/>
      <c r="M17" s="39"/>
      <c r="N17" s="96"/>
      <c r="O17" s="14">
        <f t="shared" si="0"/>
        <v>3</v>
      </c>
    </row>
    <row r="18" spans="1:15" ht="21" customHeight="1" x14ac:dyDescent="0.15">
      <c r="A18" s="149"/>
      <c r="B18" s="119"/>
      <c r="C18" s="11" t="s">
        <v>58</v>
      </c>
      <c r="D18" s="12">
        <v>2</v>
      </c>
      <c r="E18" s="13">
        <v>0</v>
      </c>
      <c r="F18" s="13">
        <v>3</v>
      </c>
      <c r="G18" s="13"/>
      <c r="H18" s="13"/>
      <c r="I18" s="13"/>
      <c r="J18" s="13"/>
      <c r="K18" s="13"/>
      <c r="L18" s="13"/>
      <c r="M18" s="39"/>
      <c r="N18" s="96"/>
      <c r="O18" s="14">
        <f t="shared" si="0"/>
        <v>5</v>
      </c>
    </row>
    <row r="19" spans="1:15" ht="21" customHeight="1" x14ac:dyDescent="0.15">
      <c r="A19" s="149"/>
      <c r="B19" s="119"/>
      <c r="C19" s="11" t="s">
        <v>59</v>
      </c>
      <c r="D19" s="12">
        <f>SUM(D17:D18)</f>
        <v>2</v>
      </c>
      <c r="E19" s="13">
        <f>SUM(E17:E18)</f>
        <v>2</v>
      </c>
      <c r="F19" s="12">
        <f>SUM(F17:F18)</f>
        <v>4</v>
      </c>
      <c r="G19" s="13"/>
      <c r="H19" s="13"/>
      <c r="I19" s="13"/>
      <c r="J19" s="13"/>
      <c r="K19" s="13"/>
      <c r="L19" s="13"/>
      <c r="M19" s="39"/>
      <c r="N19" s="96"/>
      <c r="O19" s="14">
        <f t="shared" si="0"/>
        <v>8</v>
      </c>
    </row>
    <row r="20" spans="1:15" ht="21" customHeight="1" x14ac:dyDescent="0.15">
      <c r="A20" s="149"/>
      <c r="B20" s="119" t="s">
        <v>26</v>
      </c>
      <c r="C20" s="11" t="s">
        <v>57</v>
      </c>
      <c r="D20" s="12">
        <f t="shared" ref="D20:F21" si="1">SUM(D11,D14,D17)</f>
        <v>720</v>
      </c>
      <c r="E20" s="12">
        <f t="shared" si="1"/>
        <v>898</v>
      </c>
      <c r="F20" s="12">
        <f t="shared" si="1"/>
        <v>687</v>
      </c>
      <c r="G20" s="12"/>
      <c r="H20" s="12"/>
      <c r="I20" s="12"/>
      <c r="J20" s="12"/>
      <c r="K20" s="12"/>
      <c r="L20" s="12"/>
      <c r="M20" s="91"/>
      <c r="N20" s="96"/>
      <c r="O20" s="14">
        <f t="shared" si="0"/>
        <v>2305</v>
      </c>
    </row>
    <row r="21" spans="1:15" ht="21" customHeight="1" x14ac:dyDescent="0.15">
      <c r="A21" s="149"/>
      <c r="B21" s="119"/>
      <c r="C21" s="11" t="s">
        <v>58</v>
      </c>
      <c r="D21" s="12">
        <f t="shared" si="1"/>
        <v>84</v>
      </c>
      <c r="E21" s="12">
        <f t="shared" si="1"/>
        <v>97</v>
      </c>
      <c r="F21" s="12">
        <f t="shared" si="1"/>
        <v>40</v>
      </c>
      <c r="G21" s="12"/>
      <c r="H21" s="12"/>
      <c r="I21" s="12"/>
      <c r="J21" s="12"/>
      <c r="K21" s="12"/>
      <c r="L21" s="12"/>
      <c r="M21" s="91"/>
      <c r="N21" s="96"/>
      <c r="O21" s="14">
        <f t="shared" si="0"/>
        <v>221</v>
      </c>
    </row>
    <row r="22" spans="1:15" ht="21" customHeight="1" thickBot="1" x14ac:dyDescent="0.2">
      <c r="A22" s="150"/>
      <c r="B22" s="120"/>
      <c r="C22" s="15" t="s">
        <v>59</v>
      </c>
      <c r="D22" s="12">
        <f>SUM(D20:D21)</f>
        <v>804</v>
      </c>
      <c r="E22" s="12">
        <f>SUM(E20:E21)</f>
        <v>995</v>
      </c>
      <c r="F22" s="12">
        <f>SUM(F20:F21)</f>
        <v>727</v>
      </c>
      <c r="G22" s="12"/>
      <c r="H22" s="12"/>
      <c r="I22" s="12"/>
      <c r="J22" s="12"/>
      <c r="K22" s="12"/>
      <c r="L22" s="12"/>
      <c r="M22" s="91"/>
      <c r="N22" s="96"/>
      <c r="O22" s="14">
        <f t="shared" si="0"/>
        <v>2526</v>
      </c>
    </row>
    <row r="23" spans="1:15" ht="21" customHeight="1" x14ac:dyDescent="0.15">
      <c r="A23" s="148" t="s">
        <v>27</v>
      </c>
      <c r="B23" s="151" t="s">
        <v>56</v>
      </c>
      <c r="C23" s="7" t="s">
        <v>57</v>
      </c>
      <c r="D23" s="8">
        <v>4</v>
      </c>
      <c r="E23" s="9">
        <v>9</v>
      </c>
      <c r="F23" s="9">
        <v>2</v>
      </c>
      <c r="G23" s="9"/>
      <c r="H23" s="9"/>
      <c r="I23" s="9"/>
      <c r="J23" s="9"/>
      <c r="K23" s="9"/>
      <c r="L23" s="9"/>
      <c r="M23" s="90"/>
      <c r="N23" s="97"/>
      <c r="O23" s="10">
        <f t="shared" si="0"/>
        <v>15</v>
      </c>
    </row>
    <row r="24" spans="1:15" ht="21" customHeight="1" x14ac:dyDescent="0.15">
      <c r="A24" s="149"/>
      <c r="B24" s="119"/>
      <c r="C24" s="11" t="s">
        <v>58</v>
      </c>
      <c r="D24" s="12">
        <v>6</v>
      </c>
      <c r="E24" s="13">
        <v>29</v>
      </c>
      <c r="F24" s="13">
        <v>6</v>
      </c>
      <c r="G24" s="13"/>
      <c r="H24" s="13"/>
      <c r="I24" s="13"/>
      <c r="J24" s="13"/>
      <c r="K24" s="13"/>
      <c r="L24" s="13"/>
      <c r="M24" s="39"/>
      <c r="N24" s="96"/>
      <c r="O24" s="14">
        <f t="shared" si="0"/>
        <v>41</v>
      </c>
    </row>
    <row r="25" spans="1:15" ht="21" customHeight="1" x14ac:dyDescent="0.15">
      <c r="A25" s="149"/>
      <c r="B25" s="119"/>
      <c r="C25" s="11" t="s">
        <v>59</v>
      </c>
      <c r="D25" s="12">
        <f>SUM(D23:D24)</f>
        <v>10</v>
      </c>
      <c r="E25" s="13">
        <f>SUM(E23:E24)</f>
        <v>38</v>
      </c>
      <c r="F25" s="13">
        <f>SUM(F23:F24)</f>
        <v>8</v>
      </c>
      <c r="G25" s="13"/>
      <c r="H25" s="13"/>
      <c r="I25" s="13"/>
      <c r="J25" s="13"/>
      <c r="K25" s="13"/>
      <c r="L25" s="13"/>
      <c r="M25" s="39"/>
      <c r="N25" s="96"/>
      <c r="O25" s="14">
        <f t="shared" si="0"/>
        <v>56</v>
      </c>
    </row>
    <row r="26" spans="1:15" ht="21" customHeight="1" x14ac:dyDescent="0.15">
      <c r="A26" s="149"/>
      <c r="B26" s="119" t="s">
        <v>60</v>
      </c>
      <c r="C26" s="11" t="s">
        <v>57</v>
      </c>
      <c r="D26" s="12">
        <v>9</v>
      </c>
      <c r="E26" s="13">
        <v>10</v>
      </c>
      <c r="F26" s="13">
        <v>6</v>
      </c>
      <c r="G26" s="13"/>
      <c r="H26" s="13"/>
      <c r="I26" s="13"/>
      <c r="J26" s="13"/>
      <c r="K26" s="13"/>
      <c r="L26" s="13"/>
      <c r="M26" s="39"/>
      <c r="N26" s="96"/>
      <c r="O26" s="14">
        <f t="shared" si="0"/>
        <v>25</v>
      </c>
    </row>
    <row r="27" spans="1:15" ht="21" customHeight="1" x14ac:dyDescent="0.15">
      <c r="A27" s="149"/>
      <c r="B27" s="119"/>
      <c r="C27" s="11" t="s">
        <v>58</v>
      </c>
      <c r="D27" s="12">
        <v>4</v>
      </c>
      <c r="E27" s="13">
        <v>11</v>
      </c>
      <c r="F27" s="13">
        <v>9</v>
      </c>
      <c r="G27" s="13"/>
      <c r="H27" s="13"/>
      <c r="I27" s="13"/>
      <c r="J27" s="13"/>
      <c r="K27" s="13"/>
      <c r="L27" s="13"/>
      <c r="M27" s="39"/>
      <c r="N27" s="96"/>
      <c r="O27" s="14">
        <f t="shared" si="0"/>
        <v>24</v>
      </c>
    </row>
    <row r="28" spans="1:15" ht="21" customHeight="1" x14ac:dyDescent="0.15">
      <c r="A28" s="149"/>
      <c r="B28" s="119"/>
      <c r="C28" s="11" t="s">
        <v>59</v>
      </c>
      <c r="D28" s="12">
        <f>SUM(D26:D27)</f>
        <v>13</v>
      </c>
      <c r="E28" s="13">
        <f>SUM(E26:E27)</f>
        <v>21</v>
      </c>
      <c r="F28" s="13">
        <f>SUM(F26:F27)</f>
        <v>15</v>
      </c>
      <c r="G28" s="13"/>
      <c r="H28" s="13"/>
      <c r="I28" s="13"/>
      <c r="J28" s="13"/>
      <c r="K28" s="13"/>
      <c r="L28" s="13"/>
      <c r="M28" s="39"/>
      <c r="N28" s="96"/>
      <c r="O28" s="14">
        <f t="shared" si="0"/>
        <v>49</v>
      </c>
    </row>
    <row r="29" spans="1:15" ht="21" customHeight="1" x14ac:dyDescent="0.15">
      <c r="A29" s="149"/>
      <c r="B29" s="119" t="s">
        <v>26</v>
      </c>
      <c r="C29" s="11" t="s">
        <v>57</v>
      </c>
      <c r="D29" s="12">
        <f t="shared" ref="D29:F30" si="2">SUM(D23,D26)</f>
        <v>13</v>
      </c>
      <c r="E29" s="12">
        <f t="shared" si="2"/>
        <v>19</v>
      </c>
      <c r="F29" s="12">
        <f t="shared" si="2"/>
        <v>8</v>
      </c>
      <c r="G29" s="12"/>
      <c r="H29" s="12"/>
      <c r="I29" s="12"/>
      <c r="J29" s="12"/>
      <c r="K29" s="12"/>
      <c r="L29" s="12"/>
      <c r="M29" s="91"/>
      <c r="N29" s="96"/>
      <c r="O29" s="14">
        <f t="shared" si="0"/>
        <v>40</v>
      </c>
    </row>
    <row r="30" spans="1:15" ht="21" customHeight="1" x14ac:dyDescent="0.15">
      <c r="A30" s="149"/>
      <c r="B30" s="119"/>
      <c r="C30" s="11" t="s">
        <v>58</v>
      </c>
      <c r="D30" s="12">
        <f t="shared" si="2"/>
        <v>10</v>
      </c>
      <c r="E30" s="12">
        <f t="shared" si="2"/>
        <v>40</v>
      </c>
      <c r="F30" s="12">
        <f t="shared" si="2"/>
        <v>15</v>
      </c>
      <c r="G30" s="12"/>
      <c r="H30" s="12"/>
      <c r="I30" s="12"/>
      <c r="J30" s="12"/>
      <c r="K30" s="12"/>
      <c r="L30" s="12"/>
      <c r="M30" s="91"/>
      <c r="N30" s="96"/>
      <c r="O30" s="14">
        <f t="shared" si="0"/>
        <v>65</v>
      </c>
    </row>
    <row r="31" spans="1:15" ht="21" customHeight="1" thickBot="1" x14ac:dyDescent="0.2">
      <c r="A31" s="150"/>
      <c r="B31" s="120"/>
      <c r="C31" s="15" t="s">
        <v>59</v>
      </c>
      <c r="D31" s="12">
        <f>SUM(D29:D30)</f>
        <v>23</v>
      </c>
      <c r="E31" s="12">
        <f>SUM(E29:E30)</f>
        <v>59</v>
      </c>
      <c r="F31" s="12">
        <f>SUM(F29:F30)</f>
        <v>23</v>
      </c>
      <c r="G31" s="12"/>
      <c r="H31" s="12"/>
      <c r="I31" s="12"/>
      <c r="J31" s="12"/>
      <c r="K31" s="12"/>
      <c r="L31" s="12"/>
      <c r="M31" s="91"/>
      <c r="N31" s="96"/>
      <c r="O31" s="14">
        <f t="shared" si="0"/>
        <v>105</v>
      </c>
    </row>
    <row r="32" spans="1:15" ht="21" customHeight="1" x14ac:dyDescent="0.15">
      <c r="A32" s="148" t="s">
        <v>28</v>
      </c>
      <c r="B32" s="151" t="s">
        <v>56</v>
      </c>
      <c r="C32" s="7" t="s">
        <v>57</v>
      </c>
      <c r="D32" s="8">
        <v>1667</v>
      </c>
      <c r="E32" s="9">
        <v>1468</v>
      </c>
      <c r="F32" s="9">
        <v>1547</v>
      </c>
      <c r="G32" s="9"/>
      <c r="H32" s="9"/>
      <c r="I32" s="9"/>
      <c r="J32" s="9"/>
      <c r="K32" s="9"/>
      <c r="L32" s="9"/>
      <c r="M32" s="90"/>
      <c r="N32" s="97"/>
      <c r="O32" s="10">
        <f t="shared" si="0"/>
        <v>4682</v>
      </c>
    </row>
    <row r="33" spans="1:15" ht="21" customHeight="1" x14ac:dyDescent="0.15">
      <c r="A33" s="149"/>
      <c r="B33" s="119"/>
      <c r="C33" s="11" t="s">
        <v>58</v>
      </c>
      <c r="D33" s="12">
        <v>5</v>
      </c>
      <c r="E33" s="13">
        <v>4</v>
      </c>
      <c r="F33" s="13">
        <v>6</v>
      </c>
      <c r="G33" s="13"/>
      <c r="H33" s="13"/>
      <c r="I33" s="13"/>
      <c r="J33" s="13"/>
      <c r="K33" s="13"/>
      <c r="L33" s="13"/>
      <c r="M33" s="39"/>
      <c r="N33" s="96"/>
      <c r="O33" s="14">
        <f t="shared" si="0"/>
        <v>15</v>
      </c>
    </row>
    <row r="34" spans="1:15" ht="21" customHeight="1" x14ac:dyDescent="0.15">
      <c r="A34" s="149"/>
      <c r="B34" s="119"/>
      <c r="C34" s="11" t="s">
        <v>59</v>
      </c>
      <c r="D34" s="12">
        <f>SUM(D32:D33)</f>
        <v>1672</v>
      </c>
      <c r="E34" s="13">
        <f>SUM(E32:E33)</f>
        <v>1472</v>
      </c>
      <c r="F34" s="13">
        <f>SUM(F32:F33)</f>
        <v>1553</v>
      </c>
      <c r="G34" s="13"/>
      <c r="H34" s="13"/>
      <c r="I34" s="13"/>
      <c r="J34" s="13"/>
      <c r="K34" s="13"/>
      <c r="L34" s="13"/>
      <c r="M34" s="39"/>
      <c r="N34" s="96"/>
      <c r="O34" s="14">
        <f t="shared" si="0"/>
        <v>4697</v>
      </c>
    </row>
    <row r="35" spans="1:15" ht="21" customHeight="1" x14ac:dyDescent="0.15">
      <c r="A35" s="149"/>
      <c r="B35" s="119" t="s">
        <v>60</v>
      </c>
      <c r="C35" s="11" t="s">
        <v>57</v>
      </c>
      <c r="D35" s="12">
        <v>1941</v>
      </c>
      <c r="E35" s="13">
        <v>1575</v>
      </c>
      <c r="F35" s="13">
        <v>1702</v>
      </c>
      <c r="G35" s="13"/>
      <c r="H35" s="13"/>
      <c r="I35" s="13"/>
      <c r="J35" s="13"/>
      <c r="K35" s="13"/>
      <c r="L35" s="13"/>
      <c r="M35" s="39"/>
      <c r="N35" s="96"/>
      <c r="O35" s="14">
        <f t="shared" si="0"/>
        <v>5218</v>
      </c>
    </row>
    <row r="36" spans="1:15" ht="21" customHeight="1" x14ac:dyDescent="0.15">
      <c r="A36" s="149"/>
      <c r="B36" s="119"/>
      <c r="C36" s="11" t="s">
        <v>58</v>
      </c>
      <c r="D36" s="12">
        <v>9</v>
      </c>
      <c r="E36" s="13">
        <v>5</v>
      </c>
      <c r="F36" s="13">
        <v>2</v>
      </c>
      <c r="G36" s="13"/>
      <c r="H36" s="13"/>
      <c r="I36" s="13"/>
      <c r="J36" s="13"/>
      <c r="K36" s="13"/>
      <c r="L36" s="13"/>
      <c r="M36" s="39"/>
      <c r="N36" s="96"/>
      <c r="O36" s="14">
        <f t="shared" si="0"/>
        <v>16</v>
      </c>
    </row>
    <row r="37" spans="1:15" ht="21" customHeight="1" x14ac:dyDescent="0.15">
      <c r="A37" s="149"/>
      <c r="B37" s="119"/>
      <c r="C37" s="11" t="s">
        <v>59</v>
      </c>
      <c r="D37" s="12">
        <f>SUM(D35:D36)</f>
        <v>1950</v>
      </c>
      <c r="E37" s="13">
        <f>SUM(E35:E36)</f>
        <v>1580</v>
      </c>
      <c r="F37" s="13">
        <f>SUM(F35:F36)</f>
        <v>1704</v>
      </c>
      <c r="G37" s="13"/>
      <c r="H37" s="13"/>
      <c r="I37" s="13"/>
      <c r="J37" s="13"/>
      <c r="K37" s="13"/>
      <c r="L37" s="13"/>
      <c r="M37" s="39"/>
      <c r="N37" s="96"/>
      <c r="O37" s="14">
        <f t="shared" si="0"/>
        <v>5234</v>
      </c>
    </row>
    <row r="38" spans="1:15" ht="21" customHeight="1" x14ac:dyDescent="0.15">
      <c r="A38" s="149"/>
      <c r="B38" s="119" t="s">
        <v>26</v>
      </c>
      <c r="C38" s="11" t="s">
        <v>57</v>
      </c>
      <c r="D38" s="12">
        <f t="shared" ref="D38:F39" si="3">SUM(D32,D35)</f>
        <v>3608</v>
      </c>
      <c r="E38" s="12">
        <f t="shared" si="3"/>
        <v>3043</v>
      </c>
      <c r="F38" s="12">
        <f t="shared" si="3"/>
        <v>3249</v>
      </c>
      <c r="G38" s="12"/>
      <c r="H38" s="12"/>
      <c r="I38" s="12"/>
      <c r="J38" s="12"/>
      <c r="K38" s="12"/>
      <c r="L38" s="12"/>
      <c r="M38" s="91"/>
      <c r="N38" s="96"/>
      <c r="O38" s="14">
        <f t="shared" si="0"/>
        <v>9900</v>
      </c>
    </row>
    <row r="39" spans="1:15" ht="21" customHeight="1" x14ac:dyDescent="0.15">
      <c r="A39" s="149"/>
      <c r="B39" s="119"/>
      <c r="C39" s="11" t="s">
        <v>58</v>
      </c>
      <c r="D39" s="12">
        <f t="shared" si="3"/>
        <v>14</v>
      </c>
      <c r="E39" s="12">
        <f t="shared" si="3"/>
        <v>9</v>
      </c>
      <c r="F39" s="12">
        <f t="shared" si="3"/>
        <v>8</v>
      </c>
      <c r="G39" s="12"/>
      <c r="H39" s="12"/>
      <c r="I39" s="12"/>
      <c r="J39" s="12"/>
      <c r="K39" s="12"/>
      <c r="L39" s="12"/>
      <c r="M39" s="91"/>
      <c r="N39" s="96"/>
      <c r="O39" s="14">
        <f t="shared" si="0"/>
        <v>31</v>
      </c>
    </row>
    <row r="40" spans="1:15" ht="21" customHeight="1" thickBot="1" x14ac:dyDescent="0.2">
      <c r="A40" s="150"/>
      <c r="B40" s="120"/>
      <c r="C40" s="15" t="s">
        <v>59</v>
      </c>
      <c r="D40" s="12">
        <f>SUM(D38:D39)</f>
        <v>3622</v>
      </c>
      <c r="E40" s="12">
        <f>SUM(E38:E39)</f>
        <v>3052</v>
      </c>
      <c r="F40" s="12">
        <f>SUM(F38:F39)</f>
        <v>3257</v>
      </c>
      <c r="G40" s="12"/>
      <c r="H40" s="12"/>
      <c r="I40" s="12"/>
      <c r="J40" s="12"/>
      <c r="K40" s="12"/>
      <c r="L40" s="12"/>
      <c r="M40" s="91"/>
      <c r="N40" s="96"/>
      <c r="O40" s="14">
        <f t="shared" si="0"/>
        <v>9931</v>
      </c>
    </row>
    <row r="41" spans="1:15" ht="21" customHeight="1" x14ac:dyDescent="0.15">
      <c r="A41" s="142" t="s">
        <v>63</v>
      </c>
      <c r="B41" s="143"/>
      <c r="C41" s="7" t="s">
        <v>57</v>
      </c>
      <c r="D41" s="8">
        <v>136</v>
      </c>
      <c r="E41" s="9">
        <v>164</v>
      </c>
      <c r="F41" s="9">
        <v>110</v>
      </c>
      <c r="G41" s="9"/>
      <c r="H41" s="9"/>
      <c r="I41" s="9"/>
      <c r="J41" s="9"/>
      <c r="K41" s="9"/>
      <c r="L41" s="9"/>
      <c r="M41" s="90"/>
      <c r="N41" s="97"/>
      <c r="O41" s="37">
        <f t="shared" si="0"/>
        <v>410</v>
      </c>
    </row>
    <row r="42" spans="1:15" ht="21" customHeight="1" x14ac:dyDescent="0.15">
      <c r="A42" s="144"/>
      <c r="B42" s="145"/>
      <c r="C42" s="11" t="s">
        <v>58</v>
      </c>
      <c r="D42" s="12">
        <v>54</v>
      </c>
      <c r="E42" s="13">
        <v>21</v>
      </c>
      <c r="F42" s="13">
        <v>17</v>
      </c>
      <c r="G42" s="13"/>
      <c r="H42" s="13"/>
      <c r="I42" s="13"/>
      <c r="J42" s="13"/>
      <c r="K42" s="13"/>
      <c r="L42" s="13"/>
      <c r="M42" s="39"/>
      <c r="N42" s="96"/>
      <c r="O42" s="14">
        <f t="shared" si="0"/>
        <v>92</v>
      </c>
    </row>
    <row r="43" spans="1:15" ht="21" customHeight="1" thickBot="1" x14ac:dyDescent="0.2">
      <c r="A43" s="146"/>
      <c r="B43" s="147"/>
      <c r="C43" s="15" t="s">
        <v>59</v>
      </c>
      <c r="D43" s="16">
        <f>SUM(D41:D42)</f>
        <v>190</v>
      </c>
      <c r="E43" s="16">
        <f>SUM(E41:E42)</f>
        <v>185</v>
      </c>
      <c r="F43" s="16">
        <f>SUM(F41:F42)</f>
        <v>127</v>
      </c>
      <c r="G43" s="16"/>
      <c r="H43" s="16"/>
      <c r="I43" s="16"/>
      <c r="J43" s="16"/>
      <c r="K43" s="16"/>
      <c r="L43" s="16"/>
      <c r="M43" s="109"/>
      <c r="N43" s="99"/>
      <c r="O43" s="105">
        <f t="shared" si="0"/>
        <v>502</v>
      </c>
    </row>
    <row r="44" spans="1:15" ht="21" customHeight="1" x14ac:dyDescent="0.15">
      <c r="A44" s="142" t="s">
        <v>64</v>
      </c>
      <c r="B44" s="143"/>
      <c r="C44" s="7" t="s">
        <v>57</v>
      </c>
      <c r="D44" s="8">
        <v>75</v>
      </c>
      <c r="E44" s="9">
        <v>176</v>
      </c>
      <c r="F44" s="9">
        <v>84</v>
      </c>
      <c r="G44" s="9"/>
      <c r="H44" s="9"/>
      <c r="I44" s="9"/>
      <c r="J44" s="9"/>
      <c r="K44" s="9"/>
      <c r="L44" s="9"/>
      <c r="M44" s="90"/>
      <c r="N44" s="97"/>
      <c r="O44" s="37">
        <f t="shared" si="0"/>
        <v>335</v>
      </c>
    </row>
    <row r="45" spans="1:15" ht="21" customHeight="1" x14ac:dyDescent="0.15">
      <c r="A45" s="144"/>
      <c r="B45" s="145"/>
      <c r="C45" s="11" t="s">
        <v>58</v>
      </c>
      <c r="D45" s="12">
        <v>0</v>
      </c>
      <c r="E45" s="13">
        <v>0</v>
      </c>
      <c r="F45" s="13">
        <v>0</v>
      </c>
      <c r="G45" s="13"/>
      <c r="H45" s="13"/>
      <c r="I45" s="13"/>
      <c r="J45" s="13"/>
      <c r="K45" s="13"/>
      <c r="L45" s="13"/>
      <c r="M45" s="39"/>
      <c r="N45" s="96"/>
      <c r="O45" s="14">
        <f t="shared" si="0"/>
        <v>0</v>
      </c>
    </row>
    <row r="46" spans="1:15" ht="21" customHeight="1" thickBot="1" x14ac:dyDescent="0.2">
      <c r="A46" s="146"/>
      <c r="B46" s="147"/>
      <c r="C46" s="15" t="s">
        <v>59</v>
      </c>
      <c r="D46" s="16">
        <f>SUM(D44:D45)</f>
        <v>75</v>
      </c>
      <c r="E46" s="65">
        <f>SUM(E44:E45)</f>
        <v>176</v>
      </c>
      <c r="F46" s="65">
        <f>SUM(F44:F45)</f>
        <v>84</v>
      </c>
      <c r="G46" s="65"/>
      <c r="H46" s="65"/>
      <c r="I46" s="65"/>
      <c r="J46" s="65"/>
      <c r="K46" s="65"/>
      <c r="L46" s="65"/>
      <c r="M46" s="92"/>
      <c r="N46" s="99"/>
      <c r="O46" s="105">
        <f t="shared" si="0"/>
        <v>335</v>
      </c>
    </row>
    <row r="47" spans="1:15" ht="21" customHeight="1" thickBot="1" x14ac:dyDescent="0.2">
      <c r="A47" s="160" t="s">
        <v>65</v>
      </c>
      <c r="B47" s="161"/>
      <c r="C47" s="162"/>
      <c r="D47" s="18">
        <f>SUM(D22,D31,D40,D43,D46)</f>
        <v>4714</v>
      </c>
      <c r="E47" s="18">
        <f>SUM(E22,E31,E40,E43,E46)</f>
        <v>4467</v>
      </c>
      <c r="F47" s="18">
        <f>SUM(F22,F31,F40,F43,F46)</f>
        <v>4218</v>
      </c>
      <c r="G47" s="18"/>
      <c r="H47" s="18"/>
      <c r="I47" s="18"/>
      <c r="J47" s="18"/>
      <c r="K47" s="18"/>
      <c r="L47" s="18"/>
      <c r="M47" s="110"/>
      <c r="N47" s="100"/>
      <c r="O47" s="28">
        <f t="shared" si="0"/>
        <v>13399</v>
      </c>
    </row>
    <row r="48" spans="1:15" ht="21" customHeight="1" thickBot="1" x14ac:dyDescent="0.2">
      <c r="A48" s="160" t="s">
        <v>32</v>
      </c>
      <c r="B48" s="161"/>
      <c r="C48" s="162"/>
      <c r="D48" s="18">
        <v>178</v>
      </c>
      <c r="E48" s="19">
        <v>121</v>
      </c>
      <c r="F48" s="19">
        <v>166</v>
      </c>
      <c r="G48" s="19"/>
      <c r="H48" s="19"/>
      <c r="I48" s="19"/>
      <c r="J48" s="19"/>
      <c r="K48" s="19"/>
      <c r="L48" s="19"/>
      <c r="M48" s="93"/>
      <c r="N48" s="100"/>
      <c r="O48" s="28">
        <f t="shared" si="0"/>
        <v>465</v>
      </c>
    </row>
    <row r="49" spans="1:15" ht="21" customHeight="1" thickBot="1" x14ac:dyDescent="0.2">
      <c r="A49" s="160" t="s">
        <v>66</v>
      </c>
      <c r="B49" s="161"/>
      <c r="C49" s="162"/>
      <c r="D49" s="18">
        <f>SUM(D47:D48)</f>
        <v>4892</v>
      </c>
      <c r="E49" s="19">
        <f>SUM(E47:E48)</f>
        <v>4588</v>
      </c>
      <c r="F49" s="19">
        <f>SUM(F47:F48)</f>
        <v>4384</v>
      </c>
      <c r="G49" s="19"/>
      <c r="H49" s="19"/>
      <c r="I49" s="19"/>
      <c r="J49" s="19"/>
      <c r="K49" s="19"/>
      <c r="L49" s="19"/>
      <c r="M49" s="93"/>
      <c r="N49" s="100"/>
      <c r="O49" s="28">
        <f t="shared" si="0"/>
        <v>13864</v>
      </c>
    </row>
    <row r="50" spans="1:15" ht="21" customHeight="1" x14ac:dyDescent="0.15">
      <c r="A50" s="163" t="s">
        <v>34</v>
      </c>
      <c r="B50" s="165" t="s">
        <v>67</v>
      </c>
      <c r="C50" s="20" t="s">
        <v>68</v>
      </c>
      <c r="D50" s="21">
        <v>3830</v>
      </c>
      <c r="E50" s="22">
        <v>2757</v>
      </c>
      <c r="F50" s="22">
        <v>3825</v>
      </c>
      <c r="G50" s="22"/>
      <c r="H50" s="22"/>
      <c r="I50" s="22"/>
      <c r="J50" s="22"/>
      <c r="K50" s="22"/>
      <c r="L50" s="22"/>
      <c r="M50" s="94"/>
      <c r="N50" s="101"/>
      <c r="O50" s="98">
        <f t="shared" si="0"/>
        <v>10412</v>
      </c>
    </row>
    <row r="51" spans="1:15" ht="21" customHeight="1" x14ac:dyDescent="0.15">
      <c r="A51" s="117"/>
      <c r="B51" s="145"/>
      <c r="C51" s="11" t="s">
        <v>69</v>
      </c>
      <c r="D51" s="12">
        <v>2504</v>
      </c>
      <c r="E51" s="13">
        <v>1995</v>
      </c>
      <c r="F51" s="13">
        <v>2389</v>
      </c>
      <c r="G51" s="13"/>
      <c r="H51" s="13"/>
      <c r="I51" s="13"/>
      <c r="J51" s="13"/>
      <c r="K51" s="13"/>
      <c r="L51" s="13"/>
      <c r="M51" s="39"/>
      <c r="N51" s="96"/>
      <c r="O51" s="14">
        <f t="shared" si="0"/>
        <v>6888</v>
      </c>
    </row>
    <row r="52" spans="1:15" ht="21" customHeight="1" x14ac:dyDescent="0.15">
      <c r="A52" s="117"/>
      <c r="B52" s="145"/>
      <c r="C52" s="11" t="s">
        <v>59</v>
      </c>
      <c r="D52" s="12">
        <f>SUM(D50:D51)</f>
        <v>6334</v>
      </c>
      <c r="E52" s="13">
        <f>SUM(E50:E51)</f>
        <v>4752</v>
      </c>
      <c r="F52" s="13">
        <f>SUM(F50:F51)</f>
        <v>6214</v>
      </c>
      <c r="G52" s="13"/>
      <c r="H52" s="13"/>
      <c r="I52" s="13"/>
      <c r="J52" s="13"/>
      <c r="K52" s="13"/>
      <c r="L52" s="13"/>
      <c r="M52" s="39"/>
      <c r="N52" s="96"/>
      <c r="O52" s="14">
        <f t="shared" si="0"/>
        <v>17300</v>
      </c>
    </row>
    <row r="53" spans="1:15" ht="21" customHeight="1" x14ac:dyDescent="0.15">
      <c r="A53" s="117"/>
      <c r="B53" s="166" t="s">
        <v>38</v>
      </c>
      <c r="C53" s="167"/>
      <c r="D53" s="12">
        <v>35</v>
      </c>
      <c r="E53" s="13">
        <v>30</v>
      </c>
      <c r="F53" s="13">
        <v>27</v>
      </c>
      <c r="G53" s="13"/>
      <c r="H53" s="13"/>
      <c r="I53" s="13"/>
      <c r="J53" s="13"/>
      <c r="K53" s="13"/>
      <c r="L53" s="13"/>
      <c r="M53" s="39"/>
      <c r="N53" s="96"/>
      <c r="O53" s="14">
        <f t="shared" si="0"/>
        <v>92</v>
      </c>
    </row>
    <row r="54" spans="1:15" ht="21" customHeight="1" thickBot="1" x14ac:dyDescent="0.2">
      <c r="A54" s="164"/>
      <c r="B54" s="168" t="s">
        <v>39</v>
      </c>
      <c r="C54" s="169"/>
      <c r="D54" s="23" t="s">
        <v>40</v>
      </c>
      <c r="E54" s="24" t="s">
        <v>40</v>
      </c>
      <c r="F54" s="24" t="s">
        <v>40</v>
      </c>
      <c r="G54" s="62"/>
      <c r="H54" s="62"/>
      <c r="I54" s="62"/>
      <c r="J54" s="62"/>
      <c r="K54" s="62"/>
      <c r="L54" s="62"/>
      <c r="M54" s="95"/>
      <c r="N54" s="102"/>
      <c r="O54" s="103" t="s">
        <v>40</v>
      </c>
    </row>
    <row r="55" spans="1:15" ht="21" customHeight="1" thickBot="1" x14ac:dyDescent="0.2">
      <c r="A55" s="152" t="s">
        <v>41</v>
      </c>
      <c r="B55" s="153"/>
      <c r="C55" s="154"/>
      <c r="D55" s="18">
        <f>SUM(D52:D54)</f>
        <v>6369</v>
      </c>
      <c r="E55" s="19">
        <f>SUM(E52:E54)</f>
        <v>4782</v>
      </c>
      <c r="F55" s="19">
        <f>SUM(F52:F54)</f>
        <v>6241</v>
      </c>
      <c r="G55" s="19"/>
      <c r="H55" s="19"/>
      <c r="I55" s="19"/>
      <c r="J55" s="19"/>
      <c r="K55" s="19"/>
      <c r="L55" s="19"/>
      <c r="M55" s="93"/>
      <c r="N55" s="100"/>
      <c r="O55" s="28">
        <f t="shared" si="0"/>
        <v>17392</v>
      </c>
    </row>
    <row r="56" spans="1:15" ht="23.25" customHeight="1" thickBot="1" x14ac:dyDescent="0.2">
      <c r="A56" s="155" t="s">
        <v>42</v>
      </c>
      <c r="B56" s="156"/>
      <c r="C56" s="157"/>
      <c r="D56" s="26">
        <f>SUM(D49,D55)</f>
        <v>11261</v>
      </c>
      <c r="E56" s="27">
        <f>SUM(E49,E55)</f>
        <v>9370</v>
      </c>
      <c r="F56" s="27">
        <f>SUM(F49,F55)</f>
        <v>10625</v>
      </c>
      <c r="G56" s="27"/>
      <c r="H56" s="27"/>
      <c r="I56" s="27"/>
      <c r="J56" s="27"/>
      <c r="K56" s="27"/>
      <c r="L56" s="27"/>
      <c r="M56" s="55"/>
      <c r="N56" s="104"/>
      <c r="O56" s="28">
        <f t="shared" si="0"/>
        <v>31256</v>
      </c>
    </row>
    <row r="59" spans="1:15" x14ac:dyDescent="0.1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</row>
    <row r="60" spans="1:15" x14ac:dyDescent="0.15">
      <c r="A60" s="159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</row>
  </sheetData>
  <mergeCells count="41">
    <mergeCell ref="A55:C55"/>
    <mergeCell ref="A56:C56"/>
    <mergeCell ref="A59:O60"/>
    <mergeCell ref="A41:B43"/>
    <mergeCell ref="A44:B46"/>
    <mergeCell ref="A47:C47"/>
    <mergeCell ref="A48:C48"/>
    <mergeCell ref="A49:C49"/>
    <mergeCell ref="A50:A54"/>
    <mergeCell ref="B50:B52"/>
    <mergeCell ref="B53:C53"/>
    <mergeCell ref="B54:C54"/>
    <mergeCell ref="A23:A31"/>
    <mergeCell ref="B23:B25"/>
    <mergeCell ref="B26:B28"/>
    <mergeCell ref="B29:B31"/>
    <mergeCell ref="A32:A40"/>
    <mergeCell ref="B32:B34"/>
    <mergeCell ref="B35:B37"/>
    <mergeCell ref="B38:B40"/>
    <mergeCell ref="O7:O10"/>
    <mergeCell ref="A8:A10"/>
    <mergeCell ref="B8:B10"/>
    <mergeCell ref="C8:C10"/>
    <mergeCell ref="A11:A22"/>
    <mergeCell ref="B11:B13"/>
    <mergeCell ref="B14:B16"/>
    <mergeCell ref="B17:B19"/>
    <mergeCell ref="B20:B22"/>
    <mergeCell ref="I7:I10"/>
    <mergeCell ref="J7:J10"/>
    <mergeCell ref="K7:K10"/>
    <mergeCell ref="L7:L10"/>
    <mergeCell ref="M7:M10"/>
    <mergeCell ref="N7:N10"/>
    <mergeCell ref="A7:C7"/>
    <mergeCell ref="D7:D10"/>
    <mergeCell ref="E7:E10"/>
    <mergeCell ref="F7:F10"/>
    <mergeCell ref="G7:G10"/>
    <mergeCell ref="H7:H10"/>
  </mergeCells>
  <phoneticPr fontId="2"/>
  <pageMargins left="0.39370078740157483" right="0.39370078740157483" top="0.59055118110236227" bottom="0.19685039370078741" header="0.51181102362204722" footer="0.51181102362204722"/>
  <pageSetup paperSize="9" scale="6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12</vt:i4>
      </vt:variant>
    </vt:vector>
  </HeadingPairs>
  <TitlesOfParts>
    <vt:vector size="24" baseType="lpstr">
      <vt:lpstr>県内10市</vt:lpstr>
      <vt:lpstr>県内  郡別</vt:lpstr>
      <vt:lpstr>青森管轄</vt:lpstr>
      <vt:lpstr>八戸管轄</vt:lpstr>
      <vt:lpstr>東津軽郡</vt:lpstr>
      <vt:lpstr>西津軽郡</vt:lpstr>
      <vt:lpstr>中津軽郡</vt:lpstr>
      <vt:lpstr>南津軽郡</vt:lpstr>
      <vt:lpstr>北津軽郡</vt:lpstr>
      <vt:lpstr>下北郡</vt:lpstr>
      <vt:lpstr>上北郡</vt:lpstr>
      <vt:lpstr>三戸郡</vt:lpstr>
      <vt:lpstr>下北郡!Print_Area</vt:lpstr>
      <vt:lpstr>'県内  郡別'!Print_Area</vt:lpstr>
      <vt:lpstr>県内10市!Print_Area</vt:lpstr>
      <vt:lpstr>三戸郡!Print_Area</vt:lpstr>
      <vt:lpstr>上北郡!Print_Area</vt:lpstr>
      <vt:lpstr>西津軽郡!Print_Area</vt:lpstr>
      <vt:lpstr>青森管轄!Print_Area</vt:lpstr>
      <vt:lpstr>中津軽郡!Print_Area</vt:lpstr>
      <vt:lpstr>東津軽郡!Print_Area</vt:lpstr>
      <vt:lpstr>南津軽郡!Print_Area</vt:lpstr>
      <vt:lpstr>八戸管轄!Print_Area</vt:lpstr>
      <vt:lpstr>北津軽郡!Print_Area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STN104</dc:creator>
  <cp:lastModifiedBy>STN102</cp:lastModifiedBy>
  <cp:lastPrinted>2021-10-28T06:56:19Z</cp:lastPrinted>
  <dcterms:created xsi:type="dcterms:W3CDTF">2021-10-28T06:17:53Z</dcterms:created>
  <dcterms:modified xsi:type="dcterms:W3CDTF">2021-10-28T06:56:35Z</dcterms:modified>
</cp:coreProperties>
</file>