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J241-sv01\d\蠣崎☺\自動車の統計　保有台数\"/>
    </mc:Choice>
  </mc:AlternateContent>
  <xr:revisionPtr revIDLastSave="0" documentId="13_ncr:1_{F12147F0-1069-4CCD-967A-C7EB9B1D387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県内10市" sheetId="2" r:id="rId1"/>
    <sheet name="県内  郡別" sheetId="3" r:id="rId2"/>
    <sheet name="青森管轄" sheetId="4" r:id="rId3"/>
    <sheet name="八戸管轄" sheetId="5" r:id="rId4"/>
    <sheet name="東津軽郡" sheetId="6" r:id="rId5"/>
    <sheet name="西津軽郡" sheetId="7" r:id="rId6"/>
    <sheet name="中津軽郡" sheetId="8" r:id="rId7"/>
    <sheet name="南津軽郡" sheetId="9" r:id="rId8"/>
    <sheet name="北津軽郡" sheetId="10" r:id="rId9"/>
    <sheet name="下北郡" sheetId="11" r:id="rId10"/>
    <sheet name="上北郡" sheetId="12" r:id="rId11"/>
    <sheet name="三戸郡" sheetId="13" r:id="rId12"/>
  </sheets>
  <definedNames>
    <definedName name="_xlnm.Print_Area" localSheetId="9">下北郡!$A$1:$N$55</definedName>
    <definedName name="_xlnm.Print_Area" localSheetId="1">'県内  郡別'!$A$1:$N$55</definedName>
    <definedName name="_xlnm.Print_Area" localSheetId="0">県内10市!$A$1:$O$60</definedName>
    <definedName name="_xlnm.Print_Area" localSheetId="11">三戸郡!$A$1:$N$55</definedName>
    <definedName name="_xlnm.Print_Area" localSheetId="10">上北郡!$A$1:$N$55</definedName>
    <definedName name="_xlnm.Print_Area" localSheetId="5">西津軽郡!$A$1:$N$55</definedName>
    <definedName name="_xlnm.Print_Area" localSheetId="2">青森管轄!$A$1:$N$55</definedName>
    <definedName name="_xlnm.Print_Area" localSheetId="6">中津軽郡!$A$1:$N$55</definedName>
    <definedName name="_xlnm.Print_Area" localSheetId="4">東津軽郡!$A$1:$N$55</definedName>
    <definedName name="_xlnm.Print_Area" localSheetId="7">南津軽郡!$A$1:$N$55</definedName>
    <definedName name="_xlnm.Print_Area" localSheetId="3">八戸管轄!$A$1:$N$55</definedName>
    <definedName name="_xlnm.Print_Area" localSheetId="8">北津軽郡!$A$1:$N$55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4" i="13" l="1"/>
  <c r="N52" i="13"/>
  <c r="E52" i="5" s="1"/>
  <c r="I51" i="13"/>
  <c r="I54" i="13" s="1"/>
  <c r="H51" i="13"/>
  <c r="H54" i="13" s="1"/>
  <c r="G51" i="13"/>
  <c r="F51" i="13"/>
  <c r="F54" i="13" s="1"/>
  <c r="E51" i="13"/>
  <c r="E54" i="13" s="1"/>
  <c r="D51" i="13"/>
  <c r="N50" i="13"/>
  <c r="K50" i="3" s="1"/>
  <c r="N49" i="13"/>
  <c r="K49" i="3" s="1"/>
  <c r="N47" i="13"/>
  <c r="E47" i="5" s="1"/>
  <c r="I45" i="13"/>
  <c r="H45" i="13"/>
  <c r="G45" i="13"/>
  <c r="F45" i="13"/>
  <c r="E45" i="13"/>
  <c r="D45" i="13"/>
  <c r="N44" i="13"/>
  <c r="N43" i="13"/>
  <c r="I42" i="13"/>
  <c r="H42" i="13"/>
  <c r="G42" i="13"/>
  <c r="F42" i="13"/>
  <c r="E42" i="13"/>
  <c r="D42" i="13"/>
  <c r="N41" i="13"/>
  <c r="E41" i="5" s="1"/>
  <c r="N40" i="13"/>
  <c r="I38" i="13"/>
  <c r="H38" i="13"/>
  <c r="G38" i="13"/>
  <c r="F38" i="13"/>
  <c r="E38" i="13"/>
  <c r="D38" i="13"/>
  <c r="I37" i="13"/>
  <c r="H37" i="13"/>
  <c r="G37" i="13"/>
  <c r="F37" i="13"/>
  <c r="E37" i="13"/>
  <c r="D37" i="13"/>
  <c r="I36" i="13"/>
  <c r="H36" i="13"/>
  <c r="G36" i="13"/>
  <c r="F36" i="13"/>
  <c r="F39" i="13" s="1"/>
  <c r="E36" i="13"/>
  <c r="D36" i="13"/>
  <c r="N35" i="13"/>
  <c r="N34" i="13"/>
  <c r="E34" i="5" s="1"/>
  <c r="I33" i="13"/>
  <c r="H33" i="13"/>
  <c r="H39" i="13" s="1"/>
  <c r="G33" i="13"/>
  <c r="G39" i="13" s="1"/>
  <c r="F33" i="13"/>
  <c r="E33" i="13"/>
  <c r="D33" i="13"/>
  <c r="N32" i="13"/>
  <c r="N31" i="13"/>
  <c r="I29" i="13"/>
  <c r="H29" i="13"/>
  <c r="G29" i="13"/>
  <c r="F29" i="13"/>
  <c r="E29" i="13"/>
  <c r="D29" i="13"/>
  <c r="I28" i="13"/>
  <c r="H28" i="13"/>
  <c r="G28" i="13"/>
  <c r="F28" i="13"/>
  <c r="E28" i="13"/>
  <c r="D28" i="13"/>
  <c r="I27" i="13"/>
  <c r="H27" i="13"/>
  <c r="G27" i="13"/>
  <c r="F27" i="13"/>
  <c r="E27" i="13"/>
  <c r="D27" i="13"/>
  <c r="N26" i="13"/>
  <c r="E26" i="5" s="1"/>
  <c r="N25" i="13"/>
  <c r="E25" i="5" s="1"/>
  <c r="I24" i="13"/>
  <c r="H24" i="13"/>
  <c r="G24" i="13"/>
  <c r="F24" i="13"/>
  <c r="E24" i="13"/>
  <c r="D24" i="13"/>
  <c r="N23" i="13"/>
  <c r="E23" i="5" s="1"/>
  <c r="N22" i="13"/>
  <c r="E22" i="5" s="1"/>
  <c r="I20" i="13"/>
  <c r="I21" i="13" s="1"/>
  <c r="H20" i="13"/>
  <c r="G20" i="13"/>
  <c r="F20" i="13"/>
  <c r="E20" i="13"/>
  <c r="D20" i="13"/>
  <c r="I19" i="13"/>
  <c r="H19" i="13"/>
  <c r="G19" i="13"/>
  <c r="G21" i="13" s="1"/>
  <c r="F19" i="13"/>
  <c r="E19" i="13"/>
  <c r="E21" i="13" s="1"/>
  <c r="D19" i="13"/>
  <c r="I18" i="13"/>
  <c r="H18" i="13"/>
  <c r="G18" i="13"/>
  <c r="F18" i="13"/>
  <c r="E18" i="13"/>
  <c r="D18" i="13"/>
  <c r="N17" i="13"/>
  <c r="N16" i="13"/>
  <c r="I15" i="13"/>
  <c r="H15" i="13"/>
  <c r="G15" i="13"/>
  <c r="F15" i="13"/>
  <c r="E15" i="13"/>
  <c r="D15" i="13"/>
  <c r="N14" i="13"/>
  <c r="K14" i="3" s="1"/>
  <c r="N13" i="13"/>
  <c r="K13" i="3" s="1"/>
  <c r="I12" i="13"/>
  <c r="H12" i="13"/>
  <c r="G12" i="13"/>
  <c r="F12" i="13"/>
  <c r="E12" i="13"/>
  <c r="D12" i="13"/>
  <c r="N11" i="13"/>
  <c r="E11" i="5" s="1"/>
  <c r="N10" i="13"/>
  <c r="K10" i="3" s="1"/>
  <c r="H54" i="12"/>
  <c r="G54" i="12"/>
  <c r="N52" i="12"/>
  <c r="I52" i="3" s="1"/>
  <c r="J51" i="12"/>
  <c r="J54" i="12" s="1"/>
  <c r="I51" i="12"/>
  <c r="I54" i="12" s="1"/>
  <c r="H51" i="12"/>
  <c r="G51" i="12"/>
  <c r="F51" i="12"/>
  <c r="F54" i="12" s="1"/>
  <c r="E51" i="12"/>
  <c r="E54" i="12" s="1"/>
  <c r="D51" i="12"/>
  <c r="D54" i="12" s="1"/>
  <c r="N50" i="12"/>
  <c r="N49" i="12"/>
  <c r="N47" i="12"/>
  <c r="D47" i="5" s="1"/>
  <c r="J45" i="12"/>
  <c r="I45" i="12"/>
  <c r="H45" i="12"/>
  <c r="G45" i="12"/>
  <c r="F45" i="12"/>
  <c r="E45" i="12"/>
  <c r="D45" i="12"/>
  <c r="I45" i="4" s="1"/>
  <c r="N44" i="12"/>
  <c r="N43" i="12"/>
  <c r="D43" i="5" s="1"/>
  <c r="J42" i="12"/>
  <c r="I42" i="12"/>
  <c r="H42" i="12"/>
  <c r="G42" i="12"/>
  <c r="F42" i="12"/>
  <c r="E42" i="12"/>
  <c r="D42" i="12"/>
  <c r="I42" i="4" s="1"/>
  <c r="N41" i="12"/>
  <c r="N40" i="12"/>
  <c r="J38" i="12"/>
  <c r="I38" i="12"/>
  <c r="H38" i="12"/>
  <c r="G38" i="12"/>
  <c r="F38" i="12"/>
  <c r="E38" i="12"/>
  <c r="D38" i="12"/>
  <c r="J37" i="12"/>
  <c r="I37" i="12"/>
  <c r="H37" i="12"/>
  <c r="H39" i="12" s="1"/>
  <c r="G37" i="12"/>
  <c r="F37" i="12"/>
  <c r="E37" i="12"/>
  <c r="D37" i="12"/>
  <c r="J36" i="12"/>
  <c r="I36" i="12"/>
  <c r="H36" i="12"/>
  <c r="G36" i="12"/>
  <c r="F36" i="12"/>
  <c r="E36" i="12"/>
  <c r="I36" i="4" s="1"/>
  <c r="D36" i="12"/>
  <c r="N35" i="12"/>
  <c r="I35" i="3" s="1"/>
  <c r="N34" i="12"/>
  <c r="J33" i="12"/>
  <c r="I33" i="12"/>
  <c r="H33" i="12"/>
  <c r="G33" i="12"/>
  <c r="F33" i="12"/>
  <c r="E33" i="12"/>
  <c r="D33" i="12"/>
  <c r="N32" i="12"/>
  <c r="D32" i="5" s="1"/>
  <c r="N31" i="12"/>
  <c r="D31" i="5" s="1"/>
  <c r="J29" i="12"/>
  <c r="I29" i="12"/>
  <c r="H29" i="12"/>
  <c r="G29" i="12"/>
  <c r="F29" i="12"/>
  <c r="E29" i="12"/>
  <c r="D29" i="12"/>
  <c r="J28" i="12"/>
  <c r="I28" i="12"/>
  <c r="H28" i="12"/>
  <c r="G28" i="12"/>
  <c r="G30" i="12" s="1"/>
  <c r="F28" i="12"/>
  <c r="E28" i="12"/>
  <c r="E30" i="12" s="1"/>
  <c r="D28" i="12"/>
  <c r="N28" i="12" s="1"/>
  <c r="D28" i="5" s="1"/>
  <c r="J27" i="12"/>
  <c r="I27" i="12"/>
  <c r="H27" i="12"/>
  <c r="G27" i="12"/>
  <c r="F27" i="12"/>
  <c r="E27" i="12"/>
  <c r="D27" i="12"/>
  <c r="N26" i="12"/>
  <c r="N25" i="12"/>
  <c r="J24" i="12"/>
  <c r="I24" i="12"/>
  <c r="H24" i="12"/>
  <c r="G24" i="12"/>
  <c r="F24" i="12"/>
  <c r="E24" i="12"/>
  <c r="D24" i="12"/>
  <c r="N23" i="12"/>
  <c r="N22" i="12"/>
  <c r="J20" i="12"/>
  <c r="I20" i="12"/>
  <c r="H20" i="12"/>
  <c r="G20" i="12"/>
  <c r="F20" i="12"/>
  <c r="E20" i="12"/>
  <c r="E21" i="12" s="1"/>
  <c r="D20" i="12"/>
  <c r="J19" i="12"/>
  <c r="I19" i="12"/>
  <c r="I21" i="12" s="1"/>
  <c r="H19" i="12"/>
  <c r="G19" i="12"/>
  <c r="F19" i="12"/>
  <c r="E19" i="12"/>
  <c r="D19" i="12"/>
  <c r="J18" i="12"/>
  <c r="I18" i="12"/>
  <c r="H18" i="12"/>
  <c r="G18" i="12"/>
  <c r="F18" i="12"/>
  <c r="E18" i="12"/>
  <c r="D18" i="12"/>
  <c r="I18" i="4" s="1"/>
  <c r="N17" i="12"/>
  <c r="N16" i="12"/>
  <c r="D16" i="5" s="1"/>
  <c r="J15" i="12"/>
  <c r="I15" i="12"/>
  <c r="H15" i="12"/>
  <c r="G15" i="12"/>
  <c r="F15" i="12"/>
  <c r="E15" i="12"/>
  <c r="D15" i="12"/>
  <c r="N15" i="12" s="1"/>
  <c r="I15" i="3" s="1"/>
  <c r="N14" i="12"/>
  <c r="N13" i="12"/>
  <c r="J12" i="12"/>
  <c r="I12" i="12"/>
  <c r="H12" i="12"/>
  <c r="G12" i="12"/>
  <c r="F12" i="12"/>
  <c r="E12" i="12"/>
  <c r="D12" i="12"/>
  <c r="N11" i="12"/>
  <c r="I11" i="3" s="1"/>
  <c r="N10" i="12"/>
  <c r="I10" i="3" s="1"/>
  <c r="D54" i="11"/>
  <c r="N52" i="11"/>
  <c r="J52" i="3" s="1"/>
  <c r="G51" i="11"/>
  <c r="G54" i="11" s="1"/>
  <c r="F51" i="11"/>
  <c r="F54" i="11" s="1"/>
  <c r="E51" i="11"/>
  <c r="E54" i="11" s="1"/>
  <c r="D51" i="11"/>
  <c r="N51" i="11" s="1"/>
  <c r="N50" i="11"/>
  <c r="J50" i="4" s="1"/>
  <c r="N49" i="11"/>
  <c r="N47" i="11"/>
  <c r="G45" i="11"/>
  <c r="F45" i="11"/>
  <c r="E45" i="11"/>
  <c r="D45" i="11"/>
  <c r="N45" i="11" s="1"/>
  <c r="J45" i="4" s="1"/>
  <c r="N44" i="11"/>
  <c r="N43" i="11"/>
  <c r="J43" i="4" s="1"/>
  <c r="G42" i="11"/>
  <c r="F42" i="11"/>
  <c r="E42" i="11"/>
  <c r="D42" i="11"/>
  <c r="N41" i="11"/>
  <c r="N40" i="11"/>
  <c r="G38" i="11"/>
  <c r="F38" i="11"/>
  <c r="E38" i="11"/>
  <c r="D38" i="11"/>
  <c r="G37" i="11"/>
  <c r="F37" i="11"/>
  <c r="E37" i="11"/>
  <c r="D37" i="11"/>
  <c r="G36" i="11"/>
  <c r="G39" i="11" s="1"/>
  <c r="F36" i="11"/>
  <c r="E36" i="11"/>
  <c r="D36" i="11"/>
  <c r="N35" i="11"/>
  <c r="N34" i="11"/>
  <c r="J34" i="3" s="1"/>
  <c r="G33" i="11"/>
  <c r="F33" i="11"/>
  <c r="F39" i="11" s="1"/>
  <c r="E33" i="11"/>
  <c r="D33" i="11"/>
  <c r="N32" i="11"/>
  <c r="N31" i="11"/>
  <c r="J31" i="4" s="1"/>
  <c r="G29" i="11"/>
  <c r="F29" i="11"/>
  <c r="E29" i="11"/>
  <c r="D29" i="11"/>
  <c r="G28" i="11"/>
  <c r="F28" i="11"/>
  <c r="E28" i="11"/>
  <c r="D28" i="11"/>
  <c r="G27" i="11"/>
  <c r="F27" i="11"/>
  <c r="E27" i="11"/>
  <c r="D27" i="11"/>
  <c r="N26" i="11"/>
  <c r="N25" i="11"/>
  <c r="G24" i="11"/>
  <c r="F24" i="11"/>
  <c r="E24" i="11"/>
  <c r="E30" i="11" s="1"/>
  <c r="D24" i="11"/>
  <c r="N23" i="11"/>
  <c r="N22" i="11"/>
  <c r="J22" i="4" s="1"/>
  <c r="G20" i="11"/>
  <c r="F20" i="11"/>
  <c r="E20" i="11"/>
  <c r="D20" i="11"/>
  <c r="G19" i="11"/>
  <c r="F19" i="11"/>
  <c r="E19" i="11"/>
  <c r="D19" i="11"/>
  <c r="G18" i="11"/>
  <c r="E18" i="11"/>
  <c r="D18" i="11"/>
  <c r="N17" i="11"/>
  <c r="J17" i="3" s="1"/>
  <c r="N16" i="11"/>
  <c r="J16" i="4" s="1"/>
  <c r="G15" i="11"/>
  <c r="F15" i="11"/>
  <c r="E15" i="11"/>
  <c r="D15" i="11"/>
  <c r="N14" i="11"/>
  <c r="J14" i="4" s="1"/>
  <c r="N13" i="11"/>
  <c r="J13" i="4" s="1"/>
  <c r="G12" i="11"/>
  <c r="F12" i="11"/>
  <c r="F21" i="11" s="1"/>
  <c r="E12" i="11"/>
  <c r="D12" i="11"/>
  <c r="N11" i="11"/>
  <c r="J11" i="3" s="1"/>
  <c r="N10" i="11"/>
  <c r="J10" i="3" s="1"/>
  <c r="N52" i="10"/>
  <c r="H52" i="4" s="1"/>
  <c r="F51" i="10"/>
  <c r="F54" i="10" s="1"/>
  <c r="E51" i="10"/>
  <c r="E54" i="10" s="1"/>
  <c r="D51" i="10"/>
  <c r="D54" i="10" s="1"/>
  <c r="N50" i="10"/>
  <c r="H50" i="4" s="1"/>
  <c r="N49" i="10"/>
  <c r="H49" i="3" s="1"/>
  <c r="N47" i="10"/>
  <c r="H47" i="3" s="1"/>
  <c r="F45" i="10"/>
  <c r="E45" i="10"/>
  <c r="D45" i="10"/>
  <c r="N44" i="10"/>
  <c r="N43" i="10"/>
  <c r="F42" i="10"/>
  <c r="E42" i="10"/>
  <c r="D42" i="10"/>
  <c r="N41" i="10"/>
  <c r="N40" i="10"/>
  <c r="H40" i="4" s="1"/>
  <c r="F38" i="10"/>
  <c r="E38" i="10"/>
  <c r="D38" i="10"/>
  <c r="N38" i="10" s="1"/>
  <c r="H38" i="3" s="1"/>
  <c r="F37" i="10"/>
  <c r="E37" i="10"/>
  <c r="D37" i="10"/>
  <c r="F36" i="10"/>
  <c r="E36" i="10"/>
  <c r="D36" i="10"/>
  <c r="N36" i="10" s="1"/>
  <c r="H36" i="4" s="1"/>
  <c r="N35" i="10"/>
  <c r="H35" i="4" s="1"/>
  <c r="N34" i="10"/>
  <c r="F33" i="10"/>
  <c r="E33" i="10"/>
  <c r="D33" i="10"/>
  <c r="N32" i="10"/>
  <c r="H32" i="4" s="1"/>
  <c r="N31" i="10"/>
  <c r="F29" i="10"/>
  <c r="E29" i="10"/>
  <c r="D29" i="10"/>
  <c r="N29" i="10" s="1"/>
  <c r="H29" i="3" s="1"/>
  <c r="F28" i="10"/>
  <c r="E28" i="10"/>
  <c r="E30" i="10" s="1"/>
  <c r="D28" i="10"/>
  <c r="F27" i="10"/>
  <c r="E27" i="10"/>
  <c r="D27" i="10"/>
  <c r="N26" i="10"/>
  <c r="H26" i="4" s="1"/>
  <c r="N25" i="10"/>
  <c r="H25" i="4" s="1"/>
  <c r="F24" i="10"/>
  <c r="E24" i="10"/>
  <c r="D24" i="10"/>
  <c r="N23" i="10"/>
  <c r="H23" i="4" s="1"/>
  <c r="N22" i="10"/>
  <c r="F20" i="10"/>
  <c r="E20" i="10"/>
  <c r="D20" i="10"/>
  <c r="F19" i="10"/>
  <c r="E19" i="10"/>
  <c r="D19" i="10"/>
  <c r="D21" i="10" s="1"/>
  <c r="F18" i="10"/>
  <c r="E18" i="10"/>
  <c r="D18" i="10"/>
  <c r="N17" i="10"/>
  <c r="N16" i="10"/>
  <c r="H16" i="4" s="1"/>
  <c r="F15" i="10"/>
  <c r="E15" i="10"/>
  <c r="D15" i="10"/>
  <c r="N14" i="10"/>
  <c r="N13" i="10"/>
  <c r="H13" i="3" s="1"/>
  <c r="F12" i="10"/>
  <c r="E12" i="10"/>
  <c r="D12" i="10"/>
  <c r="N12" i="10" s="1"/>
  <c r="H12" i="3" s="1"/>
  <c r="N11" i="10"/>
  <c r="N10" i="10"/>
  <c r="H10" i="4" s="1"/>
  <c r="N52" i="9"/>
  <c r="G52" i="4" s="1"/>
  <c r="F51" i="9"/>
  <c r="F54" i="9" s="1"/>
  <c r="E51" i="9"/>
  <c r="E54" i="9" s="1"/>
  <c r="D51" i="9"/>
  <c r="D54" i="9" s="1"/>
  <c r="N50" i="9"/>
  <c r="G50" i="4" s="1"/>
  <c r="N49" i="9"/>
  <c r="G49" i="4" s="1"/>
  <c r="N47" i="9"/>
  <c r="G47" i="4" s="1"/>
  <c r="F45" i="9"/>
  <c r="E45" i="9"/>
  <c r="D45" i="9"/>
  <c r="N44" i="9"/>
  <c r="G44" i="4" s="1"/>
  <c r="N43" i="9"/>
  <c r="G43" i="4" s="1"/>
  <c r="F42" i="9"/>
  <c r="E42" i="9"/>
  <c r="D42" i="9"/>
  <c r="N41" i="9"/>
  <c r="G41" i="3" s="1"/>
  <c r="N40" i="9"/>
  <c r="G40" i="3" s="1"/>
  <c r="F38" i="9"/>
  <c r="E38" i="9"/>
  <c r="D38" i="9"/>
  <c r="F37" i="9"/>
  <c r="E37" i="9"/>
  <c r="D37" i="9"/>
  <c r="D39" i="9" s="1"/>
  <c r="F36" i="9"/>
  <c r="E36" i="9"/>
  <c r="D36" i="9"/>
  <c r="N35" i="9"/>
  <c r="N34" i="9"/>
  <c r="F33" i="9"/>
  <c r="E33" i="9"/>
  <c r="D33" i="9"/>
  <c r="N32" i="9"/>
  <c r="N31" i="9"/>
  <c r="G31" i="3" s="1"/>
  <c r="F29" i="9"/>
  <c r="E29" i="9"/>
  <c r="D29" i="9"/>
  <c r="F28" i="9"/>
  <c r="F30" i="9" s="1"/>
  <c r="E28" i="9"/>
  <c r="D28" i="9"/>
  <c r="F27" i="9"/>
  <c r="E27" i="9"/>
  <c r="D27" i="9"/>
  <c r="N26" i="9"/>
  <c r="G26" i="3" s="1"/>
  <c r="N25" i="9"/>
  <c r="F24" i="9"/>
  <c r="E24" i="9"/>
  <c r="D24" i="9"/>
  <c r="N23" i="9"/>
  <c r="G23" i="4" s="1"/>
  <c r="N22" i="9"/>
  <c r="G22" i="4" s="1"/>
  <c r="F20" i="9"/>
  <c r="E20" i="9"/>
  <c r="D20" i="9"/>
  <c r="F19" i="9"/>
  <c r="F21" i="9" s="1"/>
  <c r="E19" i="9"/>
  <c r="E21" i="9" s="1"/>
  <c r="D19" i="9"/>
  <c r="D21" i="9" s="1"/>
  <c r="F18" i="9"/>
  <c r="E18" i="9"/>
  <c r="D18" i="9"/>
  <c r="N17" i="9"/>
  <c r="G17" i="3" s="1"/>
  <c r="N16" i="9"/>
  <c r="G16" i="4" s="1"/>
  <c r="F15" i="9"/>
  <c r="E15" i="9"/>
  <c r="D15" i="9"/>
  <c r="N14" i="9"/>
  <c r="G14" i="3" s="1"/>
  <c r="N13" i="9"/>
  <c r="G13" i="3" s="1"/>
  <c r="F12" i="9"/>
  <c r="E12" i="9"/>
  <c r="D12" i="9"/>
  <c r="N11" i="9"/>
  <c r="G11" i="3" s="1"/>
  <c r="N10" i="9"/>
  <c r="N52" i="8"/>
  <c r="D51" i="8"/>
  <c r="D54" i="8" s="1"/>
  <c r="N54" i="8" s="1"/>
  <c r="N50" i="8"/>
  <c r="F50" i="4" s="1"/>
  <c r="N49" i="8"/>
  <c r="F49" i="3" s="1"/>
  <c r="N47" i="8"/>
  <c r="F47" i="4" s="1"/>
  <c r="D45" i="8"/>
  <c r="N45" i="8" s="1"/>
  <c r="F45" i="4" s="1"/>
  <c r="N44" i="8"/>
  <c r="N43" i="8"/>
  <c r="F43" i="3" s="1"/>
  <c r="D42" i="8"/>
  <c r="N42" i="8" s="1"/>
  <c r="F42" i="4" s="1"/>
  <c r="N41" i="8"/>
  <c r="N40" i="8"/>
  <c r="D38" i="8"/>
  <c r="N38" i="8" s="1"/>
  <c r="D37" i="8"/>
  <c r="N37" i="8" s="1"/>
  <c r="F37" i="4" s="1"/>
  <c r="D36" i="8"/>
  <c r="N36" i="8" s="1"/>
  <c r="F36" i="4" s="1"/>
  <c r="N35" i="8"/>
  <c r="N34" i="8"/>
  <c r="F34" i="3" s="1"/>
  <c r="D33" i="8"/>
  <c r="N33" i="8" s="1"/>
  <c r="N32" i="8"/>
  <c r="F32" i="3" s="1"/>
  <c r="N31" i="8"/>
  <c r="F31" i="4" s="1"/>
  <c r="D29" i="8"/>
  <c r="N29" i="8" s="1"/>
  <c r="F29" i="4" s="1"/>
  <c r="D28" i="8"/>
  <c r="N28" i="8" s="1"/>
  <c r="D27" i="8"/>
  <c r="N27" i="8" s="1"/>
  <c r="N26" i="8"/>
  <c r="N25" i="8"/>
  <c r="F25" i="4" s="1"/>
  <c r="D24" i="8"/>
  <c r="N24" i="8" s="1"/>
  <c r="F24" i="3" s="1"/>
  <c r="N23" i="8"/>
  <c r="F23" i="4" s="1"/>
  <c r="N22" i="8"/>
  <c r="F22" i="4" s="1"/>
  <c r="D20" i="8"/>
  <c r="N20" i="8" s="1"/>
  <c r="D19" i="8"/>
  <c r="D21" i="8" s="1"/>
  <c r="D18" i="8"/>
  <c r="N18" i="8" s="1"/>
  <c r="F18" i="4" s="1"/>
  <c r="N17" i="8"/>
  <c r="F17" i="4" s="1"/>
  <c r="N16" i="8"/>
  <c r="F16" i="3" s="1"/>
  <c r="D15" i="8"/>
  <c r="N15" i="8" s="1"/>
  <c r="N14" i="8"/>
  <c r="N13" i="8"/>
  <c r="F13" i="4" s="1"/>
  <c r="D12" i="8"/>
  <c r="N12" i="8" s="1"/>
  <c r="F12" i="4" s="1"/>
  <c r="N11" i="8"/>
  <c r="F11" i="4" s="1"/>
  <c r="N10" i="8"/>
  <c r="N52" i="7"/>
  <c r="E52" i="3" s="1"/>
  <c r="E51" i="7"/>
  <c r="E54" i="7" s="1"/>
  <c r="D51" i="7"/>
  <c r="D54" i="7" s="1"/>
  <c r="N50" i="7"/>
  <c r="N49" i="7"/>
  <c r="E49" i="3" s="1"/>
  <c r="N47" i="7"/>
  <c r="E45" i="7"/>
  <c r="D45" i="7"/>
  <c r="N45" i="7" s="1"/>
  <c r="E45" i="4" s="1"/>
  <c r="N44" i="7"/>
  <c r="E44" i="4" s="1"/>
  <c r="N43" i="7"/>
  <c r="E43" i="3" s="1"/>
  <c r="E42" i="7"/>
  <c r="D42" i="7"/>
  <c r="N41" i="7"/>
  <c r="E41" i="4" s="1"/>
  <c r="N40" i="7"/>
  <c r="E38" i="7"/>
  <c r="D38" i="7"/>
  <c r="N38" i="7" s="1"/>
  <c r="E38" i="4" s="1"/>
  <c r="E37" i="7"/>
  <c r="D37" i="7"/>
  <c r="N37" i="7" s="1"/>
  <c r="E36" i="7"/>
  <c r="D36" i="7"/>
  <c r="N35" i="7"/>
  <c r="E35" i="4" s="1"/>
  <c r="N34" i="7"/>
  <c r="E34" i="4" s="1"/>
  <c r="E33" i="7"/>
  <c r="D33" i="7"/>
  <c r="N33" i="7" s="1"/>
  <c r="E33" i="4" s="1"/>
  <c r="N32" i="7"/>
  <c r="N31" i="7"/>
  <c r="E31" i="4" s="1"/>
  <c r="E29" i="7"/>
  <c r="D29" i="7"/>
  <c r="E28" i="7"/>
  <c r="D28" i="7"/>
  <c r="E27" i="7"/>
  <c r="D27" i="7"/>
  <c r="N26" i="7"/>
  <c r="E26" i="3" s="1"/>
  <c r="N25" i="7"/>
  <c r="E25" i="4" s="1"/>
  <c r="E24" i="7"/>
  <c r="D24" i="7"/>
  <c r="N24" i="7" s="1"/>
  <c r="E24" i="3" s="1"/>
  <c r="N23" i="7"/>
  <c r="N22" i="7"/>
  <c r="E20" i="7"/>
  <c r="D20" i="7"/>
  <c r="E19" i="7"/>
  <c r="D19" i="7"/>
  <c r="N19" i="7" s="1"/>
  <c r="E18" i="7"/>
  <c r="D18" i="7"/>
  <c r="N18" i="7" s="1"/>
  <c r="E18" i="3" s="1"/>
  <c r="N17" i="7"/>
  <c r="E17" i="3" s="1"/>
  <c r="N16" i="7"/>
  <c r="E16" i="4" s="1"/>
  <c r="E15" i="7"/>
  <c r="D15" i="7"/>
  <c r="N15" i="7" s="1"/>
  <c r="E15" i="3" s="1"/>
  <c r="N14" i="7"/>
  <c r="E14" i="3" s="1"/>
  <c r="N13" i="7"/>
  <c r="E12" i="7"/>
  <c r="D12" i="7"/>
  <c r="N11" i="7"/>
  <c r="N10" i="7"/>
  <c r="E10" i="4" s="1"/>
  <c r="N52" i="6"/>
  <c r="D52" i="4" s="1"/>
  <c r="G51" i="6"/>
  <c r="G54" i="6" s="1"/>
  <c r="F51" i="6"/>
  <c r="F54" i="6" s="1"/>
  <c r="E51" i="6"/>
  <c r="E54" i="6" s="1"/>
  <c r="D51" i="6"/>
  <c r="D54" i="6" s="1"/>
  <c r="N50" i="6"/>
  <c r="D50" i="3" s="1"/>
  <c r="N49" i="6"/>
  <c r="N47" i="6"/>
  <c r="G45" i="6"/>
  <c r="F45" i="6"/>
  <c r="E45" i="6"/>
  <c r="D45" i="6"/>
  <c r="N44" i="6"/>
  <c r="D44" i="3" s="1"/>
  <c r="N43" i="6"/>
  <c r="D43" i="4" s="1"/>
  <c r="G42" i="6"/>
  <c r="F42" i="6"/>
  <c r="E42" i="6"/>
  <c r="D42" i="6"/>
  <c r="N41" i="6"/>
  <c r="N40" i="6"/>
  <c r="G38" i="6"/>
  <c r="F38" i="6"/>
  <c r="E38" i="6"/>
  <c r="D38" i="6"/>
  <c r="G37" i="6"/>
  <c r="F37" i="6"/>
  <c r="F39" i="6" s="1"/>
  <c r="E37" i="6"/>
  <c r="D37" i="6"/>
  <c r="D39" i="6" s="1"/>
  <c r="G36" i="6"/>
  <c r="F36" i="6"/>
  <c r="E36" i="6"/>
  <c r="D36" i="6"/>
  <c r="N35" i="6"/>
  <c r="N34" i="6"/>
  <c r="D34" i="3" s="1"/>
  <c r="G33" i="6"/>
  <c r="F33" i="6"/>
  <c r="E33" i="6"/>
  <c r="D33" i="6"/>
  <c r="N32" i="6"/>
  <c r="N31" i="6"/>
  <c r="D31" i="3" s="1"/>
  <c r="G29" i="6"/>
  <c r="F29" i="6"/>
  <c r="E29" i="6"/>
  <c r="D29" i="6"/>
  <c r="G28" i="6"/>
  <c r="G30" i="6" s="1"/>
  <c r="F28" i="6"/>
  <c r="E28" i="6"/>
  <c r="E30" i="6" s="1"/>
  <c r="D28" i="6"/>
  <c r="G27" i="6"/>
  <c r="F27" i="6"/>
  <c r="E27" i="6"/>
  <c r="D27" i="6"/>
  <c r="N26" i="6"/>
  <c r="N25" i="6"/>
  <c r="D25" i="3" s="1"/>
  <c r="G24" i="6"/>
  <c r="F24" i="6"/>
  <c r="E24" i="6"/>
  <c r="D24" i="6"/>
  <c r="N23" i="6"/>
  <c r="N22" i="6"/>
  <c r="D22" i="3" s="1"/>
  <c r="D21" i="6"/>
  <c r="G20" i="6"/>
  <c r="F20" i="6"/>
  <c r="E20" i="6"/>
  <c r="D20" i="6"/>
  <c r="G19" i="6"/>
  <c r="F19" i="6"/>
  <c r="E19" i="6"/>
  <c r="D19" i="6"/>
  <c r="G18" i="6"/>
  <c r="F18" i="6"/>
  <c r="E18" i="6"/>
  <c r="D18" i="6"/>
  <c r="N17" i="6"/>
  <c r="D17" i="4" s="1"/>
  <c r="N16" i="6"/>
  <c r="D16" i="3" s="1"/>
  <c r="G15" i="6"/>
  <c r="F15" i="6"/>
  <c r="E15" i="6"/>
  <c r="D15" i="6"/>
  <c r="N14" i="6"/>
  <c r="N13" i="6"/>
  <c r="D13" i="3" s="1"/>
  <c r="G12" i="6"/>
  <c r="F12" i="6"/>
  <c r="E12" i="6"/>
  <c r="D12" i="6"/>
  <c r="N11" i="6"/>
  <c r="D11" i="4" s="1"/>
  <c r="N10" i="6"/>
  <c r="D10" i="3" s="1"/>
  <c r="G55" i="5"/>
  <c r="G54" i="5"/>
  <c r="E53" i="5"/>
  <c r="G52" i="5"/>
  <c r="G51" i="5"/>
  <c r="G50" i="5"/>
  <c r="D50" i="5"/>
  <c r="G49" i="5"/>
  <c r="E49" i="5"/>
  <c r="D49" i="5"/>
  <c r="G48" i="5"/>
  <c r="G47" i="5"/>
  <c r="G46" i="5"/>
  <c r="G45" i="5"/>
  <c r="G44" i="5"/>
  <c r="E44" i="5"/>
  <c r="D44" i="5"/>
  <c r="G43" i="5"/>
  <c r="E43" i="5"/>
  <c r="G42" i="5"/>
  <c r="G41" i="5"/>
  <c r="D41" i="5"/>
  <c r="G40" i="5"/>
  <c r="E40" i="5"/>
  <c r="D40" i="5"/>
  <c r="G39" i="5"/>
  <c r="G38" i="5"/>
  <c r="G37" i="5"/>
  <c r="G36" i="5"/>
  <c r="G35" i="5"/>
  <c r="E35" i="5"/>
  <c r="G34" i="5"/>
  <c r="D34" i="5"/>
  <c r="G33" i="5"/>
  <c r="G32" i="5"/>
  <c r="E32" i="5"/>
  <c r="G31" i="5"/>
  <c r="E31" i="5"/>
  <c r="G30" i="5"/>
  <c r="G29" i="5"/>
  <c r="G28" i="5"/>
  <c r="G27" i="5"/>
  <c r="G26" i="5"/>
  <c r="D26" i="5"/>
  <c r="G25" i="5"/>
  <c r="D25" i="5"/>
  <c r="G24" i="5"/>
  <c r="G23" i="5"/>
  <c r="D23" i="5"/>
  <c r="G22" i="5"/>
  <c r="D22" i="5"/>
  <c r="G21" i="5"/>
  <c r="G20" i="5"/>
  <c r="G19" i="5"/>
  <c r="G18" i="5"/>
  <c r="G17" i="5"/>
  <c r="E17" i="5"/>
  <c r="D17" i="5"/>
  <c r="G16" i="5"/>
  <c r="E16" i="5"/>
  <c r="G15" i="5"/>
  <c r="G14" i="5"/>
  <c r="E14" i="5"/>
  <c r="D14" i="5"/>
  <c r="G13" i="5"/>
  <c r="D13" i="5"/>
  <c r="G12" i="5"/>
  <c r="G11" i="5"/>
  <c r="G10" i="5"/>
  <c r="D10" i="5"/>
  <c r="L55" i="4"/>
  <c r="L54" i="4"/>
  <c r="I54" i="4"/>
  <c r="F54" i="4"/>
  <c r="J53" i="4"/>
  <c r="H53" i="4"/>
  <c r="G53" i="4"/>
  <c r="F53" i="4"/>
  <c r="E53" i="4"/>
  <c r="D53" i="4"/>
  <c r="L52" i="4"/>
  <c r="I52" i="4"/>
  <c r="F52" i="4"/>
  <c r="L51" i="4"/>
  <c r="I51" i="4"/>
  <c r="L50" i="4"/>
  <c r="I50" i="4"/>
  <c r="E50" i="4"/>
  <c r="L49" i="4"/>
  <c r="J49" i="4"/>
  <c r="I49" i="4"/>
  <c r="F49" i="4"/>
  <c r="E49" i="4"/>
  <c r="D49" i="4"/>
  <c r="L48" i="4"/>
  <c r="L47" i="4"/>
  <c r="J47" i="4"/>
  <c r="I47" i="4"/>
  <c r="E47" i="4"/>
  <c r="D47" i="4"/>
  <c r="L46" i="4"/>
  <c r="L45" i="4"/>
  <c r="L44" i="4"/>
  <c r="J44" i="4"/>
  <c r="I44" i="4"/>
  <c r="H44" i="4"/>
  <c r="F44" i="4"/>
  <c r="L43" i="4"/>
  <c r="I43" i="4"/>
  <c r="H43" i="4"/>
  <c r="L42" i="4"/>
  <c r="L41" i="4"/>
  <c r="J41" i="4"/>
  <c r="I41" i="4"/>
  <c r="H41" i="4"/>
  <c r="F41" i="4"/>
  <c r="D41" i="4"/>
  <c r="L40" i="4"/>
  <c r="J40" i="4"/>
  <c r="I40" i="4"/>
  <c r="F40" i="4"/>
  <c r="E40" i="4"/>
  <c r="D40" i="4"/>
  <c r="L39" i="4"/>
  <c r="L38" i="4"/>
  <c r="I38" i="4"/>
  <c r="F38" i="4"/>
  <c r="L37" i="4"/>
  <c r="L36" i="4"/>
  <c r="L35" i="4"/>
  <c r="J35" i="4"/>
  <c r="I35" i="4"/>
  <c r="G35" i="4"/>
  <c r="F35" i="4"/>
  <c r="D35" i="4"/>
  <c r="L34" i="4"/>
  <c r="I34" i="4"/>
  <c r="H34" i="4"/>
  <c r="G34" i="4"/>
  <c r="D34" i="4"/>
  <c r="L33" i="4"/>
  <c r="I33" i="4"/>
  <c r="F33" i="4"/>
  <c r="L32" i="4"/>
  <c r="J32" i="4"/>
  <c r="I32" i="4"/>
  <c r="G32" i="4"/>
  <c r="F32" i="4"/>
  <c r="E32" i="4"/>
  <c r="D32" i="4"/>
  <c r="L31" i="4"/>
  <c r="I31" i="4"/>
  <c r="H31" i="4"/>
  <c r="D31" i="4"/>
  <c r="L30" i="4"/>
  <c r="L29" i="4"/>
  <c r="I29" i="4"/>
  <c r="H29" i="4"/>
  <c r="L28" i="4"/>
  <c r="F28" i="4"/>
  <c r="L27" i="4"/>
  <c r="I27" i="4"/>
  <c r="F27" i="4"/>
  <c r="L26" i="4"/>
  <c r="J26" i="4"/>
  <c r="I26" i="4"/>
  <c r="F26" i="4"/>
  <c r="D26" i="4"/>
  <c r="L25" i="4"/>
  <c r="J25" i="4"/>
  <c r="I25" i="4"/>
  <c r="G25" i="4"/>
  <c r="D25" i="4"/>
  <c r="L24" i="4"/>
  <c r="F24" i="4"/>
  <c r="L23" i="4"/>
  <c r="J23" i="4"/>
  <c r="I23" i="4"/>
  <c r="E23" i="4"/>
  <c r="D23" i="4"/>
  <c r="L22" i="4"/>
  <c r="I22" i="4"/>
  <c r="H22" i="4"/>
  <c r="E22" i="4"/>
  <c r="D22" i="4"/>
  <c r="L21" i="4"/>
  <c r="L20" i="4"/>
  <c r="F20" i="4"/>
  <c r="L19" i="4"/>
  <c r="L18" i="4"/>
  <c r="L17" i="4"/>
  <c r="I17" i="4"/>
  <c r="H17" i="4"/>
  <c r="L16" i="4"/>
  <c r="I16" i="4"/>
  <c r="F16" i="4"/>
  <c r="D16" i="4"/>
  <c r="L15" i="4"/>
  <c r="F15" i="4"/>
  <c r="E15" i="4"/>
  <c r="L14" i="4"/>
  <c r="I14" i="4"/>
  <c r="H14" i="4"/>
  <c r="F14" i="4"/>
  <c r="E14" i="4"/>
  <c r="D14" i="4"/>
  <c r="L13" i="4"/>
  <c r="I13" i="4"/>
  <c r="H13" i="4"/>
  <c r="E13" i="4"/>
  <c r="D13" i="4"/>
  <c r="L12" i="4"/>
  <c r="I12" i="4"/>
  <c r="L11" i="4"/>
  <c r="I11" i="4"/>
  <c r="H11" i="4"/>
  <c r="E11" i="4"/>
  <c r="L10" i="4"/>
  <c r="J10" i="4"/>
  <c r="I10" i="4"/>
  <c r="G10" i="4"/>
  <c r="F10" i="4"/>
  <c r="D10" i="4"/>
  <c r="F54" i="3"/>
  <c r="K53" i="3"/>
  <c r="J53" i="3"/>
  <c r="I53" i="3"/>
  <c r="H53" i="3"/>
  <c r="G53" i="3"/>
  <c r="D53" i="3"/>
  <c r="K52" i="3"/>
  <c r="H52" i="3"/>
  <c r="F52" i="3"/>
  <c r="I50" i="3"/>
  <c r="H50" i="3"/>
  <c r="F50" i="3"/>
  <c r="E50" i="3"/>
  <c r="J49" i="3"/>
  <c r="I49" i="3"/>
  <c r="G49" i="3"/>
  <c r="D49" i="3"/>
  <c r="J47" i="3"/>
  <c r="I47" i="3"/>
  <c r="G47" i="3"/>
  <c r="E47" i="3"/>
  <c r="D47" i="3"/>
  <c r="F45" i="3"/>
  <c r="K44" i="3"/>
  <c r="J44" i="3"/>
  <c r="I44" i="3"/>
  <c r="H44" i="3"/>
  <c r="F44" i="3"/>
  <c r="E44" i="3"/>
  <c r="K43" i="3"/>
  <c r="J43" i="3"/>
  <c r="I43" i="3"/>
  <c r="H43" i="3"/>
  <c r="G43" i="3"/>
  <c r="K41" i="3"/>
  <c r="J41" i="3"/>
  <c r="I41" i="3"/>
  <c r="H41" i="3"/>
  <c r="F41" i="3"/>
  <c r="D41" i="3"/>
  <c r="K40" i="3"/>
  <c r="J40" i="3"/>
  <c r="I40" i="3"/>
  <c r="H40" i="3"/>
  <c r="F40" i="3"/>
  <c r="E40" i="3"/>
  <c r="D40" i="3"/>
  <c r="F38" i="3"/>
  <c r="E38" i="3"/>
  <c r="H36" i="3"/>
  <c r="F36" i="3"/>
  <c r="K35" i="3"/>
  <c r="J35" i="3"/>
  <c r="G35" i="3"/>
  <c r="F35" i="3"/>
  <c r="D35" i="3"/>
  <c r="I34" i="3"/>
  <c r="H34" i="3"/>
  <c r="G34" i="3"/>
  <c r="E34" i="3"/>
  <c r="F33" i="3"/>
  <c r="K32" i="3"/>
  <c r="J32" i="3"/>
  <c r="I32" i="3"/>
  <c r="G32" i="3"/>
  <c r="E32" i="3"/>
  <c r="D32" i="3"/>
  <c r="K31" i="3"/>
  <c r="J31" i="3"/>
  <c r="H31" i="3"/>
  <c r="F31" i="3"/>
  <c r="E31" i="3"/>
  <c r="F29" i="3"/>
  <c r="F28" i="3"/>
  <c r="F27" i="3"/>
  <c r="K26" i="3"/>
  <c r="J26" i="3"/>
  <c r="I26" i="3"/>
  <c r="F26" i="3"/>
  <c r="D26" i="3"/>
  <c r="J25" i="3"/>
  <c r="I25" i="3"/>
  <c r="H25" i="3"/>
  <c r="G25" i="3"/>
  <c r="F25" i="3"/>
  <c r="E25" i="3"/>
  <c r="K23" i="3"/>
  <c r="J23" i="3"/>
  <c r="I23" i="3"/>
  <c r="H23" i="3"/>
  <c r="G23" i="3"/>
  <c r="F23" i="3"/>
  <c r="E23" i="3"/>
  <c r="D23" i="3"/>
  <c r="J22" i="3"/>
  <c r="I22" i="3"/>
  <c r="H22" i="3"/>
  <c r="E22" i="3"/>
  <c r="F20" i="3"/>
  <c r="K17" i="3"/>
  <c r="I17" i="3"/>
  <c r="H17" i="3"/>
  <c r="F17" i="3"/>
  <c r="K16" i="3"/>
  <c r="J16" i="3"/>
  <c r="E16" i="3"/>
  <c r="F15" i="3"/>
  <c r="J14" i="3"/>
  <c r="I14" i="3"/>
  <c r="H14" i="3"/>
  <c r="F14" i="3"/>
  <c r="D14" i="3"/>
  <c r="J13" i="3"/>
  <c r="I13" i="3"/>
  <c r="F13" i="3"/>
  <c r="E13" i="3"/>
  <c r="K11" i="3"/>
  <c r="H11" i="3"/>
  <c r="E11" i="3"/>
  <c r="H10" i="3"/>
  <c r="G10" i="3"/>
  <c r="F10" i="3"/>
  <c r="K55" i="2"/>
  <c r="H55" i="2"/>
  <c r="D55" i="2"/>
  <c r="O54" i="2"/>
  <c r="O53" i="2"/>
  <c r="N52" i="2"/>
  <c r="N55" i="2" s="1"/>
  <c r="M52" i="2"/>
  <c r="M55" i="2" s="1"/>
  <c r="L52" i="2"/>
  <c r="L55" i="2" s="1"/>
  <c r="K52" i="2"/>
  <c r="J52" i="2"/>
  <c r="J55" i="2" s="1"/>
  <c r="I52" i="2"/>
  <c r="I55" i="2" s="1"/>
  <c r="H52" i="2"/>
  <c r="G52" i="2"/>
  <c r="G55" i="2" s="1"/>
  <c r="F52" i="2"/>
  <c r="F55" i="2" s="1"/>
  <c r="E52" i="2"/>
  <c r="O52" i="2" s="1"/>
  <c r="D52" i="2"/>
  <c r="O51" i="2"/>
  <c r="O50" i="2"/>
  <c r="O48" i="2"/>
  <c r="N46" i="2"/>
  <c r="M46" i="2"/>
  <c r="L46" i="2"/>
  <c r="K46" i="2"/>
  <c r="J46" i="2"/>
  <c r="I46" i="2"/>
  <c r="H46" i="2"/>
  <c r="G46" i="2"/>
  <c r="F46" i="2"/>
  <c r="E46" i="2"/>
  <c r="D46" i="2"/>
  <c r="O46" i="2" s="1"/>
  <c r="O45" i="2"/>
  <c r="O44" i="2"/>
  <c r="N43" i="2"/>
  <c r="M43" i="2"/>
  <c r="L43" i="2"/>
  <c r="K43" i="2"/>
  <c r="J43" i="2"/>
  <c r="I43" i="2"/>
  <c r="H43" i="2"/>
  <c r="G43" i="2"/>
  <c r="F43" i="2"/>
  <c r="O43" i="2" s="1"/>
  <c r="E43" i="2"/>
  <c r="D43" i="2"/>
  <c r="O42" i="2"/>
  <c r="O41" i="2"/>
  <c r="L40" i="2"/>
  <c r="N39" i="2"/>
  <c r="M39" i="2"/>
  <c r="L39" i="2"/>
  <c r="K39" i="2"/>
  <c r="J39" i="2"/>
  <c r="I39" i="2"/>
  <c r="H39" i="2"/>
  <c r="G39" i="2"/>
  <c r="F39" i="2"/>
  <c r="E39" i="2"/>
  <c r="O39" i="2" s="1"/>
  <c r="D39" i="2"/>
  <c r="N38" i="2"/>
  <c r="N40" i="2" s="1"/>
  <c r="M38" i="2"/>
  <c r="M40" i="2" s="1"/>
  <c r="L38" i="2"/>
  <c r="K38" i="2"/>
  <c r="K40" i="2" s="1"/>
  <c r="J38" i="2"/>
  <c r="J40" i="2" s="1"/>
  <c r="I38" i="2"/>
  <c r="I40" i="2" s="1"/>
  <c r="H38" i="2"/>
  <c r="H40" i="2" s="1"/>
  <c r="G38" i="2"/>
  <c r="G40" i="2" s="1"/>
  <c r="F38" i="2"/>
  <c r="F40" i="2" s="1"/>
  <c r="E38" i="2"/>
  <c r="E40" i="2" s="1"/>
  <c r="D38" i="2"/>
  <c r="D40" i="2" s="1"/>
  <c r="N37" i="2"/>
  <c r="M37" i="2"/>
  <c r="L37" i="2"/>
  <c r="K37" i="2"/>
  <c r="J37" i="2"/>
  <c r="I37" i="2"/>
  <c r="H37" i="2"/>
  <c r="G37" i="2"/>
  <c r="F37" i="2"/>
  <c r="E37" i="2"/>
  <c r="O37" i="2" s="1"/>
  <c r="D37" i="2"/>
  <c r="O36" i="2"/>
  <c r="O35" i="2"/>
  <c r="O34" i="2"/>
  <c r="N34" i="2"/>
  <c r="M34" i="2"/>
  <c r="L34" i="2"/>
  <c r="K34" i="2"/>
  <c r="J34" i="2"/>
  <c r="I34" i="2"/>
  <c r="H34" i="2"/>
  <c r="G34" i="2"/>
  <c r="F34" i="2"/>
  <c r="E34" i="2"/>
  <c r="D34" i="2"/>
  <c r="O33" i="2"/>
  <c r="O32" i="2"/>
  <c r="N30" i="2"/>
  <c r="M30" i="2"/>
  <c r="L30" i="2"/>
  <c r="K30" i="2"/>
  <c r="J30" i="2"/>
  <c r="I30" i="2"/>
  <c r="H30" i="2"/>
  <c r="G30" i="2"/>
  <c r="F30" i="2"/>
  <c r="E30" i="2"/>
  <c r="D30" i="2"/>
  <c r="O30" i="2" s="1"/>
  <c r="N29" i="2"/>
  <c r="N31" i="2" s="1"/>
  <c r="M29" i="2"/>
  <c r="M31" i="2" s="1"/>
  <c r="L29" i="2"/>
  <c r="L31" i="2" s="1"/>
  <c r="K29" i="2"/>
  <c r="K31" i="2" s="1"/>
  <c r="J29" i="2"/>
  <c r="J31" i="2" s="1"/>
  <c r="I29" i="2"/>
  <c r="I31" i="2" s="1"/>
  <c r="H29" i="2"/>
  <c r="H31" i="2" s="1"/>
  <c r="G29" i="2"/>
  <c r="G31" i="2" s="1"/>
  <c r="F29" i="2"/>
  <c r="F31" i="2" s="1"/>
  <c r="E29" i="2"/>
  <c r="E31" i="2" s="1"/>
  <c r="D29" i="2"/>
  <c r="O29" i="2" s="1"/>
  <c r="N28" i="2"/>
  <c r="M28" i="2"/>
  <c r="L28" i="2"/>
  <c r="K28" i="2"/>
  <c r="J28" i="2"/>
  <c r="I28" i="2"/>
  <c r="H28" i="2"/>
  <c r="G28" i="2"/>
  <c r="F28" i="2"/>
  <c r="E28" i="2"/>
  <c r="D28" i="2"/>
  <c r="O28" i="2" s="1"/>
  <c r="O27" i="2"/>
  <c r="O26" i="2"/>
  <c r="N25" i="2"/>
  <c r="M25" i="2"/>
  <c r="L25" i="2"/>
  <c r="K25" i="2"/>
  <c r="J25" i="2"/>
  <c r="I25" i="2"/>
  <c r="H25" i="2"/>
  <c r="G25" i="2"/>
  <c r="F25" i="2"/>
  <c r="E25" i="2"/>
  <c r="D25" i="2"/>
  <c r="O25" i="2" s="1"/>
  <c r="O24" i="2"/>
  <c r="O23" i="2"/>
  <c r="N21" i="2"/>
  <c r="M21" i="2"/>
  <c r="L21" i="2"/>
  <c r="K21" i="2"/>
  <c r="J21" i="2"/>
  <c r="I21" i="2"/>
  <c r="H21" i="2"/>
  <c r="G21" i="2"/>
  <c r="F21" i="2"/>
  <c r="E21" i="2"/>
  <c r="D21" i="2"/>
  <c r="O21" i="2" s="1"/>
  <c r="N20" i="2"/>
  <c r="N22" i="2" s="1"/>
  <c r="N47" i="2" s="1"/>
  <c r="N49" i="2" s="1"/>
  <c r="N56" i="2" s="1"/>
  <c r="M20" i="2"/>
  <c r="M22" i="2" s="1"/>
  <c r="M47" i="2" s="1"/>
  <c r="M49" i="2" s="1"/>
  <c r="M56" i="2" s="1"/>
  <c r="L20" i="2"/>
  <c r="L22" i="2" s="1"/>
  <c r="L47" i="2" s="1"/>
  <c r="L49" i="2" s="1"/>
  <c r="L56" i="2" s="1"/>
  <c r="K20" i="2"/>
  <c r="K22" i="2" s="1"/>
  <c r="J20" i="2"/>
  <c r="J22" i="2" s="1"/>
  <c r="J47" i="2" s="1"/>
  <c r="J49" i="2" s="1"/>
  <c r="J56" i="2" s="1"/>
  <c r="I20" i="2"/>
  <c r="I22" i="2" s="1"/>
  <c r="I47" i="2" s="1"/>
  <c r="I49" i="2" s="1"/>
  <c r="H20" i="2"/>
  <c r="H22" i="2" s="1"/>
  <c r="H47" i="2" s="1"/>
  <c r="H49" i="2" s="1"/>
  <c r="H56" i="2" s="1"/>
  <c r="G20" i="2"/>
  <c r="G22" i="2" s="1"/>
  <c r="F20" i="2"/>
  <c r="F22" i="2" s="1"/>
  <c r="F47" i="2" s="1"/>
  <c r="F49" i="2" s="1"/>
  <c r="F56" i="2" s="1"/>
  <c r="E20" i="2"/>
  <c r="E22" i="2" s="1"/>
  <c r="E47" i="2" s="1"/>
  <c r="E49" i="2" s="1"/>
  <c r="D20" i="2"/>
  <c r="D22" i="2" s="1"/>
  <c r="N19" i="2"/>
  <c r="M19" i="2"/>
  <c r="L19" i="2"/>
  <c r="K19" i="2"/>
  <c r="J19" i="2"/>
  <c r="I19" i="2"/>
  <c r="H19" i="2"/>
  <c r="G19" i="2"/>
  <c r="F19" i="2"/>
  <c r="E19" i="2"/>
  <c r="D19" i="2"/>
  <c r="O19" i="2" s="1"/>
  <c r="O18" i="2"/>
  <c r="O17" i="2"/>
  <c r="N16" i="2"/>
  <c r="M16" i="2"/>
  <c r="L16" i="2"/>
  <c r="K16" i="2"/>
  <c r="J16" i="2"/>
  <c r="I16" i="2"/>
  <c r="H16" i="2"/>
  <c r="G16" i="2"/>
  <c r="F16" i="2"/>
  <c r="O16" i="2" s="1"/>
  <c r="E16" i="2"/>
  <c r="D16" i="2"/>
  <c r="O15" i="2"/>
  <c r="O14" i="2"/>
  <c r="N13" i="2"/>
  <c r="M13" i="2"/>
  <c r="L13" i="2"/>
  <c r="K13" i="2"/>
  <c r="J13" i="2"/>
  <c r="I13" i="2"/>
  <c r="H13" i="2"/>
  <c r="G13" i="2"/>
  <c r="F13" i="2"/>
  <c r="E13" i="2"/>
  <c r="O13" i="2" s="1"/>
  <c r="D13" i="2"/>
  <c r="O12" i="2"/>
  <c r="O11" i="2"/>
  <c r="K22" i="3" l="1"/>
  <c r="N12" i="13"/>
  <c r="N24" i="13"/>
  <c r="E10" i="5"/>
  <c r="K34" i="3"/>
  <c r="N34" i="3" s="1"/>
  <c r="E30" i="13"/>
  <c r="D39" i="13"/>
  <c r="N39" i="13" s="1"/>
  <c r="G30" i="13"/>
  <c r="G46" i="13" s="1"/>
  <c r="G48" i="13" s="1"/>
  <c r="G55" i="13" s="1"/>
  <c r="N18" i="13"/>
  <c r="E18" i="5" s="1"/>
  <c r="F21" i="13"/>
  <c r="H30" i="13"/>
  <c r="N37" i="13"/>
  <c r="K47" i="3"/>
  <c r="I39" i="13"/>
  <c r="I46" i="13" s="1"/>
  <c r="I48" i="13" s="1"/>
  <c r="I55" i="13" s="1"/>
  <c r="E37" i="5"/>
  <c r="K37" i="3"/>
  <c r="E39" i="13"/>
  <c r="E46" i="13" s="1"/>
  <c r="E48" i="13" s="1"/>
  <c r="E55" i="13" s="1"/>
  <c r="N51" i="13"/>
  <c r="K18" i="3"/>
  <c r="E13" i="5"/>
  <c r="N28" i="13"/>
  <c r="K25" i="3"/>
  <c r="N15" i="13"/>
  <c r="N27" i="13"/>
  <c r="N29" i="13"/>
  <c r="E50" i="5"/>
  <c r="F50" i="5" s="1"/>
  <c r="H50" i="5" s="1"/>
  <c r="N19" i="13"/>
  <c r="N45" i="13"/>
  <c r="F30" i="13"/>
  <c r="F46" i="13" s="1"/>
  <c r="F48" i="13" s="1"/>
  <c r="F55" i="13" s="1"/>
  <c r="H21" i="13"/>
  <c r="H46" i="13" s="1"/>
  <c r="H48" i="13" s="1"/>
  <c r="H55" i="13" s="1"/>
  <c r="D30" i="13"/>
  <c r="I30" i="13"/>
  <c r="N36" i="13"/>
  <c r="D54" i="13"/>
  <c r="N54" i="13" s="1"/>
  <c r="N38" i="13"/>
  <c r="N42" i="13"/>
  <c r="I16" i="3"/>
  <c r="D11" i="5"/>
  <c r="F11" i="5" s="1"/>
  <c r="H11" i="5" s="1"/>
  <c r="D35" i="5"/>
  <c r="I31" i="3"/>
  <c r="I28" i="4"/>
  <c r="N33" i="12"/>
  <c r="J39" i="12"/>
  <c r="F31" i="5"/>
  <c r="I30" i="12"/>
  <c r="F21" i="12"/>
  <c r="F46" i="12" s="1"/>
  <c r="F48" i="12" s="1"/>
  <c r="F55" i="12" s="1"/>
  <c r="J30" i="12"/>
  <c r="J46" i="12" s="1"/>
  <c r="J48" i="12" s="1"/>
  <c r="J55" i="12" s="1"/>
  <c r="I28" i="3"/>
  <c r="D52" i="5"/>
  <c r="F52" i="5" s="1"/>
  <c r="H52" i="5" s="1"/>
  <c r="H21" i="12"/>
  <c r="I37" i="4"/>
  <c r="F23" i="5"/>
  <c r="H23" i="5" s="1"/>
  <c r="J21" i="12"/>
  <c r="F39" i="12"/>
  <c r="N24" i="12"/>
  <c r="D24" i="5" s="1"/>
  <c r="N37" i="12"/>
  <c r="I15" i="4"/>
  <c r="F43" i="5"/>
  <c r="H43" i="5" s="1"/>
  <c r="G39" i="12"/>
  <c r="D33" i="5"/>
  <c r="I33" i="3"/>
  <c r="I20" i="4"/>
  <c r="D15" i="5"/>
  <c r="N12" i="12"/>
  <c r="F35" i="5"/>
  <c r="F47" i="5"/>
  <c r="H47" i="5" s="1"/>
  <c r="N19" i="12"/>
  <c r="D39" i="12"/>
  <c r="I24" i="4"/>
  <c r="F30" i="12"/>
  <c r="N45" i="12"/>
  <c r="G21" i="12"/>
  <c r="H30" i="12"/>
  <c r="N36" i="12"/>
  <c r="I39" i="12"/>
  <c r="I46" i="12" s="1"/>
  <c r="I48" i="12" s="1"/>
  <c r="I55" i="12" s="1"/>
  <c r="N27" i="12"/>
  <c r="N42" i="12"/>
  <c r="N38" i="12"/>
  <c r="N18" i="12"/>
  <c r="I19" i="4"/>
  <c r="N20" i="12"/>
  <c r="N29" i="12"/>
  <c r="D21" i="11"/>
  <c r="D46" i="11" s="1"/>
  <c r="N28" i="11"/>
  <c r="J28" i="3" s="1"/>
  <c r="J45" i="3"/>
  <c r="J11" i="4"/>
  <c r="K11" i="4" s="1"/>
  <c r="N11" i="4" s="1"/>
  <c r="E39" i="11"/>
  <c r="N39" i="11" s="1"/>
  <c r="J17" i="4"/>
  <c r="N37" i="11"/>
  <c r="J37" i="3" s="1"/>
  <c r="N20" i="11"/>
  <c r="J20" i="4" s="1"/>
  <c r="J51" i="4"/>
  <c r="J51" i="3"/>
  <c r="J34" i="4"/>
  <c r="K34" i="4" s="1"/>
  <c r="N34" i="4" s="1"/>
  <c r="J37" i="4"/>
  <c r="N15" i="11"/>
  <c r="N27" i="11"/>
  <c r="D30" i="11"/>
  <c r="J52" i="4"/>
  <c r="N42" i="11"/>
  <c r="F30" i="11"/>
  <c r="N33" i="11"/>
  <c r="N38" i="11"/>
  <c r="N18" i="11"/>
  <c r="J20" i="3"/>
  <c r="J50" i="3"/>
  <c r="N50" i="3" s="1"/>
  <c r="E21" i="11"/>
  <c r="G21" i="11"/>
  <c r="G46" i="11" s="1"/>
  <c r="G48" i="11" s="1"/>
  <c r="G55" i="11" s="1"/>
  <c r="N19" i="11"/>
  <c r="N29" i="11"/>
  <c r="G30" i="11"/>
  <c r="D39" i="11"/>
  <c r="H38" i="4"/>
  <c r="H49" i="4"/>
  <c r="N15" i="10"/>
  <c r="H15" i="3" s="1"/>
  <c r="D30" i="10"/>
  <c r="N30" i="10" s="1"/>
  <c r="H30" i="3" s="1"/>
  <c r="N42" i="10"/>
  <c r="H42" i="4" s="1"/>
  <c r="H26" i="3"/>
  <c r="H47" i="4"/>
  <c r="F30" i="10"/>
  <c r="F39" i="10"/>
  <c r="H12" i="4"/>
  <c r="H16" i="3"/>
  <c r="H32" i="3"/>
  <c r="N32" i="3" s="1"/>
  <c r="H15" i="4"/>
  <c r="N51" i="10"/>
  <c r="N24" i="10"/>
  <c r="D39" i="10"/>
  <c r="N18" i="10"/>
  <c r="E39" i="10"/>
  <c r="N45" i="10"/>
  <c r="H35" i="3"/>
  <c r="N33" i="10"/>
  <c r="E21" i="10"/>
  <c r="N21" i="10" s="1"/>
  <c r="N27" i="10"/>
  <c r="F21" i="10"/>
  <c r="N20" i="10"/>
  <c r="G14" i="4"/>
  <c r="K14" i="4" s="1"/>
  <c r="N14" i="4" s="1"/>
  <c r="G41" i="4"/>
  <c r="K41" i="4" s="1"/>
  <c r="N41" i="4" s="1"/>
  <c r="G26" i="4"/>
  <c r="G31" i="4"/>
  <c r="K31" i="4" s="1"/>
  <c r="N31" i="4" s="1"/>
  <c r="N29" i="9"/>
  <c r="G29" i="3" s="1"/>
  <c r="G50" i="3"/>
  <c r="G13" i="4"/>
  <c r="G11" i="4"/>
  <c r="G40" i="4"/>
  <c r="G44" i="3"/>
  <c r="N27" i="9"/>
  <c r="G27" i="3" s="1"/>
  <c r="G22" i="3"/>
  <c r="G29" i="4"/>
  <c r="N20" i="9"/>
  <c r="N15" i="9"/>
  <c r="D30" i="9"/>
  <c r="N30" i="9" s="1"/>
  <c r="N42" i="9"/>
  <c r="G17" i="4"/>
  <c r="G27" i="4"/>
  <c r="G16" i="3"/>
  <c r="E30" i="9"/>
  <c r="N36" i="9"/>
  <c r="G52" i="3"/>
  <c r="N24" i="9"/>
  <c r="N18" i="9"/>
  <c r="E39" i="9"/>
  <c r="N39" i="9" s="1"/>
  <c r="N45" i="9"/>
  <c r="F39" i="9"/>
  <c r="F46" i="9" s="1"/>
  <c r="F48" i="9" s="1"/>
  <c r="F55" i="9" s="1"/>
  <c r="N12" i="9"/>
  <c r="N38" i="9"/>
  <c r="N33" i="9"/>
  <c r="F18" i="3"/>
  <c r="D30" i="8"/>
  <c r="N30" i="8" s="1"/>
  <c r="F30" i="4" s="1"/>
  <c r="F47" i="3"/>
  <c r="N47" i="3" s="1"/>
  <c r="F43" i="4"/>
  <c r="F42" i="3"/>
  <c r="N51" i="8"/>
  <c r="F11" i="3"/>
  <c r="D39" i="8"/>
  <c r="N39" i="8" s="1"/>
  <c r="F34" i="4"/>
  <c r="F37" i="3"/>
  <c r="F22" i="3"/>
  <c r="F30" i="3"/>
  <c r="F12" i="3"/>
  <c r="E37" i="3"/>
  <c r="E37" i="4"/>
  <c r="E24" i="4"/>
  <c r="N42" i="7"/>
  <c r="E17" i="4"/>
  <c r="K17" i="4" s="1"/>
  <c r="N17" i="4" s="1"/>
  <c r="E30" i="7"/>
  <c r="E52" i="4"/>
  <c r="D21" i="7"/>
  <c r="D46" i="7" s="1"/>
  <c r="E19" i="3"/>
  <c r="E19" i="4"/>
  <c r="E43" i="4"/>
  <c r="E10" i="3"/>
  <c r="N10" i="3" s="1"/>
  <c r="E35" i="3"/>
  <c r="N35" i="3" s="1"/>
  <c r="E45" i="3"/>
  <c r="N27" i="7"/>
  <c r="N36" i="7"/>
  <c r="N12" i="7"/>
  <c r="D30" i="7"/>
  <c r="D39" i="7"/>
  <c r="E18" i="4"/>
  <c r="E26" i="4"/>
  <c r="E39" i="7"/>
  <c r="E21" i="7"/>
  <c r="N29" i="7"/>
  <c r="E41" i="3"/>
  <c r="N41" i="3" s="1"/>
  <c r="E33" i="3"/>
  <c r="F30" i="6"/>
  <c r="D43" i="3"/>
  <c r="D17" i="3"/>
  <c r="N17" i="3" s="1"/>
  <c r="N36" i="6"/>
  <c r="N15" i="6"/>
  <c r="D11" i="3"/>
  <c r="N42" i="6"/>
  <c r="N24" i="6"/>
  <c r="N45" i="6"/>
  <c r="D30" i="6"/>
  <c r="N30" i="6" s="1"/>
  <c r="N38" i="6"/>
  <c r="N19" i="6"/>
  <c r="D52" i="3"/>
  <c r="N52" i="3" s="1"/>
  <c r="F21" i="6"/>
  <c r="F46" i="6" s="1"/>
  <c r="F48" i="6" s="1"/>
  <c r="F55" i="6" s="1"/>
  <c r="D44" i="4"/>
  <c r="K44" i="4" s="1"/>
  <c r="N44" i="4" s="1"/>
  <c r="D50" i="4"/>
  <c r="K50" i="4" s="1"/>
  <c r="N50" i="4" s="1"/>
  <c r="E21" i="6"/>
  <c r="N27" i="6"/>
  <c r="N37" i="6"/>
  <c r="G21" i="6"/>
  <c r="E39" i="6"/>
  <c r="E46" i="6" s="1"/>
  <c r="E48" i="6" s="1"/>
  <c r="E55" i="6" s="1"/>
  <c r="N33" i="6"/>
  <c r="N12" i="6"/>
  <c r="N18" i="6"/>
  <c r="F10" i="5"/>
  <c r="H10" i="5" s="1"/>
  <c r="F14" i="5"/>
  <c r="H14" i="5" s="1"/>
  <c r="F22" i="5"/>
  <c r="H22" i="5" s="1"/>
  <c r="F26" i="5"/>
  <c r="H26" i="5" s="1"/>
  <c r="F34" i="5"/>
  <c r="H34" i="5" s="1"/>
  <c r="F16" i="5"/>
  <c r="H16" i="5" s="1"/>
  <c r="F32" i="5"/>
  <c r="H32" i="5" s="1"/>
  <c r="F40" i="5"/>
  <c r="H40" i="5" s="1"/>
  <c r="F44" i="5"/>
  <c r="H44" i="5" s="1"/>
  <c r="F13" i="5"/>
  <c r="H13" i="5" s="1"/>
  <c r="F17" i="5"/>
  <c r="H17" i="5" s="1"/>
  <c r="F25" i="5"/>
  <c r="H25" i="5" s="1"/>
  <c r="F41" i="5"/>
  <c r="H41" i="5" s="1"/>
  <c r="F49" i="5"/>
  <c r="H49" i="5" s="1"/>
  <c r="H31" i="5"/>
  <c r="H35" i="5"/>
  <c r="K10" i="4"/>
  <c r="N10" i="4" s="1"/>
  <c r="K16" i="4"/>
  <c r="N16" i="4" s="1"/>
  <c r="K22" i="4"/>
  <c r="N22" i="4" s="1"/>
  <c r="K40" i="4"/>
  <c r="N40" i="4" s="1"/>
  <c r="K13" i="4"/>
  <c r="N13" i="4" s="1"/>
  <c r="K25" i="4"/>
  <c r="N25" i="4" s="1"/>
  <c r="K49" i="4"/>
  <c r="N49" i="4" s="1"/>
  <c r="K23" i="4"/>
  <c r="N23" i="4" s="1"/>
  <c r="K32" i="4"/>
  <c r="N32" i="4" s="1"/>
  <c r="K35" i="4"/>
  <c r="N35" i="4" s="1"/>
  <c r="K47" i="4"/>
  <c r="N47" i="4" s="1"/>
  <c r="N31" i="3"/>
  <c r="N43" i="3"/>
  <c r="N14" i="3"/>
  <c r="N26" i="3"/>
  <c r="N44" i="3"/>
  <c r="N13" i="3"/>
  <c r="N25" i="3"/>
  <c r="N40" i="3"/>
  <c r="N49" i="3"/>
  <c r="N11" i="3"/>
  <c r="N23" i="3"/>
  <c r="N20" i="13"/>
  <c r="D21" i="13"/>
  <c r="N33" i="13"/>
  <c r="N39" i="12"/>
  <c r="G46" i="12"/>
  <c r="G48" i="12" s="1"/>
  <c r="G55" i="12" s="1"/>
  <c r="H46" i="12"/>
  <c r="H48" i="12" s="1"/>
  <c r="H55" i="12" s="1"/>
  <c r="N54" i="12"/>
  <c r="E39" i="12"/>
  <c r="E46" i="12" s="1"/>
  <c r="E48" i="12" s="1"/>
  <c r="E55" i="12" s="1"/>
  <c r="D30" i="12"/>
  <c r="N51" i="12"/>
  <c r="D21" i="12"/>
  <c r="I21" i="4" s="1"/>
  <c r="F46" i="11"/>
  <c r="F48" i="11" s="1"/>
  <c r="F55" i="11" s="1"/>
  <c r="N54" i="11"/>
  <c r="N24" i="11"/>
  <c r="N36" i="11"/>
  <c r="N12" i="11"/>
  <c r="N54" i="10"/>
  <c r="D46" i="10"/>
  <c r="N28" i="10"/>
  <c r="N37" i="10"/>
  <c r="N19" i="10"/>
  <c r="N21" i="9"/>
  <c r="E46" i="9"/>
  <c r="E48" i="9" s="1"/>
  <c r="E55" i="9" s="1"/>
  <c r="N54" i="9"/>
  <c r="N51" i="9"/>
  <c r="N19" i="9"/>
  <c r="N28" i="9"/>
  <c r="N37" i="9"/>
  <c r="D46" i="8"/>
  <c r="N21" i="8"/>
  <c r="N19" i="8"/>
  <c r="N54" i="7"/>
  <c r="N20" i="7"/>
  <c r="N51" i="7"/>
  <c r="N28" i="7"/>
  <c r="D46" i="6"/>
  <c r="N54" i="6"/>
  <c r="N51" i="6"/>
  <c r="N20" i="6"/>
  <c r="N28" i="6"/>
  <c r="N21" i="6"/>
  <c r="N29" i="6"/>
  <c r="G39" i="6"/>
  <c r="D47" i="2"/>
  <c r="O22" i="2"/>
  <c r="O40" i="2"/>
  <c r="G47" i="2"/>
  <c r="G49" i="2" s="1"/>
  <c r="G56" i="2" s="1"/>
  <c r="I56" i="2"/>
  <c r="K47" i="2"/>
  <c r="K49" i="2" s="1"/>
  <c r="K56" i="2" s="1"/>
  <c r="O38" i="2"/>
  <c r="E55" i="2"/>
  <c r="E56" i="2" s="1"/>
  <c r="D31" i="2"/>
  <c r="O31" i="2" s="1"/>
  <c r="O20" i="2"/>
  <c r="K24" i="3" l="1"/>
  <c r="E24" i="5"/>
  <c r="F24" i="5" s="1"/>
  <c r="H24" i="5" s="1"/>
  <c r="K12" i="3"/>
  <c r="E12" i="5"/>
  <c r="N30" i="13"/>
  <c r="E30" i="5" s="1"/>
  <c r="E42" i="5"/>
  <c r="K42" i="3"/>
  <c r="E29" i="5"/>
  <c r="K29" i="3"/>
  <c r="E38" i="5"/>
  <c r="K38" i="3"/>
  <c r="K27" i="3"/>
  <c r="E27" i="5"/>
  <c r="K39" i="3"/>
  <c r="E39" i="5"/>
  <c r="N10" i="5"/>
  <c r="E54" i="5"/>
  <c r="K54" i="3"/>
  <c r="E15" i="5"/>
  <c r="F15" i="5" s="1"/>
  <c r="H15" i="5" s="1"/>
  <c r="K15" i="3"/>
  <c r="E45" i="5"/>
  <c r="K45" i="3"/>
  <c r="E20" i="5"/>
  <c r="K20" i="3"/>
  <c r="N34" i="5"/>
  <c r="E36" i="5"/>
  <c r="K36" i="3"/>
  <c r="E19" i="5"/>
  <c r="K19" i="3"/>
  <c r="K28" i="3"/>
  <c r="E28" i="5"/>
  <c r="F28" i="5" s="1"/>
  <c r="H28" i="5" s="1"/>
  <c r="E33" i="5"/>
  <c r="F33" i="5" s="1"/>
  <c r="H33" i="5" s="1"/>
  <c r="K33" i="3"/>
  <c r="K51" i="3"/>
  <c r="E51" i="5"/>
  <c r="N49" i="5"/>
  <c r="D37" i="5"/>
  <c r="F37" i="5" s="1"/>
  <c r="H37" i="5" s="1"/>
  <c r="I37" i="3"/>
  <c r="N16" i="5"/>
  <c r="N17" i="5"/>
  <c r="N35" i="5"/>
  <c r="N16" i="3"/>
  <c r="N18" i="3" s="1"/>
  <c r="I24" i="3"/>
  <c r="N41" i="5"/>
  <c r="N14" i="5"/>
  <c r="D38" i="5"/>
  <c r="F38" i="5" s="1"/>
  <c r="H38" i="5" s="1"/>
  <c r="I38" i="3"/>
  <c r="N40" i="5"/>
  <c r="I42" i="3"/>
  <c r="D42" i="5"/>
  <c r="F42" i="5" s="1"/>
  <c r="H42" i="5" s="1"/>
  <c r="I19" i="3"/>
  <c r="D19" i="5"/>
  <c r="I51" i="3"/>
  <c r="D51" i="5"/>
  <c r="I27" i="3"/>
  <c r="D27" i="5"/>
  <c r="N30" i="12"/>
  <c r="I30" i="4"/>
  <c r="I36" i="3"/>
  <c r="D36" i="5"/>
  <c r="D54" i="5"/>
  <c r="I54" i="3"/>
  <c r="I29" i="3"/>
  <c r="D29" i="5"/>
  <c r="I20" i="3"/>
  <c r="D20" i="5"/>
  <c r="I12" i="3"/>
  <c r="D12" i="5"/>
  <c r="D45" i="5"/>
  <c r="F45" i="5" s="1"/>
  <c r="H45" i="5" s="1"/>
  <c r="I45" i="3"/>
  <c r="I18" i="3"/>
  <c r="D18" i="5"/>
  <c r="F18" i="5" s="1"/>
  <c r="H18" i="5" s="1"/>
  <c r="I39" i="3"/>
  <c r="D39" i="5"/>
  <c r="N50" i="5"/>
  <c r="I39" i="4"/>
  <c r="N21" i="11"/>
  <c r="J21" i="3" s="1"/>
  <c r="J28" i="4"/>
  <c r="K52" i="4"/>
  <c r="N52" i="4" s="1"/>
  <c r="N52" i="5" s="1"/>
  <c r="N30" i="11"/>
  <c r="J30" i="4" s="1"/>
  <c r="J21" i="4"/>
  <c r="J15" i="4"/>
  <c r="J15" i="3"/>
  <c r="J36" i="4"/>
  <c r="J36" i="3"/>
  <c r="E46" i="11"/>
  <c r="E48" i="11" s="1"/>
  <c r="E55" i="11" s="1"/>
  <c r="J38" i="3"/>
  <c r="J38" i="4"/>
  <c r="J12" i="3"/>
  <c r="J12" i="4"/>
  <c r="J33" i="3"/>
  <c r="J33" i="4"/>
  <c r="J24" i="3"/>
  <c r="J24" i="4"/>
  <c r="J42" i="4"/>
  <c r="J42" i="3"/>
  <c r="J18" i="4"/>
  <c r="J18" i="3"/>
  <c r="J39" i="4"/>
  <c r="J39" i="3"/>
  <c r="J29" i="3"/>
  <c r="J29" i="4"/>
  <c r="J54" i="3"/>
  <c r="J54" i="4"/>
  <c r="J19" i="4"/>
  <c r="J19" i="3"/>
  <c r="J27" i="3"/>
  <c r="J27" i="4"/>
  <c r="H42" i="3"/>
  <c r="H30" i="4"/>
  <c r="F46" i="10"/>
  <c r="F48" i="10" s="1"/>
  <c r="F55" i="10" s="1"/>
  <c r="H21" i="4"/>
  <c r="H21" i="3"/>
  <c r="H33" i="4"/>
  <c r="H33" i="3"/>
  <c r="H28" i="4"/>
  <c r="H28" i="3"/>
  <c r="H27" i="3"/>
  <c r="H27" i="4"/>
  <c r="H19" i="4"/>
  <c r="H19" i="3"/>
  <c r="E46" i="10"/>
  <c r="E48" i="10" s="1"/>
  <c r="E55" i="10" s="1"/>
  <c r="H45" i="4"/>
  <c r="H45" i="3"/>
  <c r="H18" i="3"/>
  <c r="H18" i="4"/>
  <c r="H20" i="3"/>
  <c r="H20" i="4"/>
  <c r="H51" i="3"/>
  <c r="H51" i="4"/>
  <c r="H37" i="4"/>
  <c r="H37" i="3"/>
  <c r="H54" i="3"/>
  <c r="H54" i="4"/>
  <c r="N39" i="10"/>
  <c r="H24" i="4"/>
  <c r="H24" i="3"/>
  <c r="K26" i="4"/>
  <c r="N26" i="4" s="1"/>
  <c r="N26" i="5" s="1"/>
  <c r="D46" i="9"/>
  <c r="D48" i="9" s="1"/>
  <c r="G36" i="3"/>
  <c r="G36" i="4"/>
  <c r="G19" i="4"/>
  <c r="G19" i="3"/>
  <c r="G18" i="4"/>
  <c r="G18" i="3"/>
  <c r="G24" i="4"/>
  <c r="G24" i="3"/>
  <c r="G51" i="4"/>
  <c r="G51" i="3"/>
  <c r="G33" i="3"/>
  <c r="G33" i="4"/>
  <c r="G54" i="3"/>
  <c r="G54" i="4"/>
  <c r="N22" i="3"/>
  <c r="N28" i="3" s="1"/>
  <c r="G38" i="3"/>
  <c r="G38" i="4"/>
  <c r="G37" i="3"/>
  <c r="G37" i="4"/>
  <c r="G28" i="4"/>
  <c r="G28" i="3"/>
  <c r="G12" i="4"/>
  <c r="G12" i="3"/>
  <c r="G20" i="4"/>
  <c r="G20" i="3"/>
  <c r="G42" i="4"/>
  <c r="G42" i="3"/>
  <c r="G45" i="4"/>
  <c r="G45" i="3"/>
  <c r="G30" i="4"/>
  <c r="G30" i="3"/>
  <c r="G21" i="4"/>
  <c r="G21" i="3"/>
  <c r="G15" i="3"/>
  <c r="G15" i="4"/>
  <c r="G39" i="3"/>
  <c r="G39" i="4"/>
  <c r="K43" i="4"/>
  <c r="N43" i="4" s="1"/>
  <c r="N43" i="5" s="1"/>
  <c r="F39" i="4"/>
  <c r="F39" i="3"/>
  <c r="F19" i="4"/>
  <c r="F19" i="3"/>
  <c r="F51" i="3"/>
  <c r="F51" i="4"/>
  <c r="F21" i="4"/>
  <c r="F21" i="3"/>
  <c r="N30" i="7"/>
  <c r="E42" i="3"/>
  <c r="E42" i="4"/>
  <c r="E46" i="7"/>
  <c r="E48" i="7" s="1"/>
  <c r="E55" i="7" s="1"/>
  <c r="E51" i="4"/>
  <c r="E51" i="3"/>
  <c r="N21" i="7"/>
  <c r="N39" i="7"/>
  <c r="E28" i="3"/>
  <c r="E28" i="4"/>
  <c r="E20" i="4"/>
  <c r="E20" i="3"/>
  <c r="E30" i="4"/>
  <c r="E30" i="3"/>
  <c r="E54" i="4"/>
  <c r="E54" i="3"/>
  <c r="E12" i="4"/>
  <c r="E12" i="3"/>
  <c r="E36" i="4"/>
  <c r="E36" i="3"/>
  <c r="E27" i="3"/>
  <c r="E27" i="4"/>
  <c r="E29" i="3"/>
  <c r="E29" i="4"/>
  <c r="N33" i="3"/>
  <c r="D42" i="4"/>
  <c r="D42" i="3"/>
  <c r="D15" i="4"/>
  <c r="K15" i="4" s="1"/>
  <c r="N15" i="4" s="1"/>
  <c r="D15" i="3"/>
  <c r="D36" i="4"/>
  <c r="D36" i="3"/>
  <c r="N28" i="4"/>
  <c r="N28" i="5" s="1"/>
  <c r="D51" i="3"/>
  <c r="D51" i="4"/>
  <c r="D27" i="3"/>
  <c r="D27" i="4"/>
  <c r="D54" i="4"/>
  <c r="D54" i="3"/>
  <c r="D45" i="3"/>
  <c r="D45" i="4"/>
  <c r="N39" i="6"/>
  <c r="D21" i="3"/>
  <c r="D21" i="4"/>
  <c r="D28" i="4"/>
  <c r="D28" i="3"/>
  <c r="D20" i="3"/>
  <c r="D20" i="4"/>
  <c r="D18" i="3"/>
  <c r="D18" i="4"/>
  <c r="D19" i="4"/>
  <c r="D19" i="3"/>
  <c r="D37" i="4"/>
  <c r="D37" i="3"/>
  <c r="G46" i="6"/>
  <c r="G48" i="6" s="1"/>
  <c r="G55" i="6" s="1"/>
  <c r="N51" i="3"/>
  <c r="N54" i="3" s="1"/>
  <c r="D12" i="3"/>
  <c r="D12" i="4"/>
  <c r="D38" i="3"/>
  <c r="D38" i="4"/>
  <c r="D29" i="3"/>
  <c r="D29" i="4"/>
  <c r="N42" i="3"/>
  <c r="N20" i="3"/>
  <c r="D33" i="3"/>
  <c r="D33" i="4"/>
  <c r="D30" i="3"/>
  <c r="D30" i="4"/>
  <c r="D24" i="3"/>
  <c r="D24" i="4"/>
  <c r="N22" i="5"/>
  <c r="N44" i="5"/>
  <c r="N25" i="5"/>
  <c r="N13" i="5"/>
  <c r="N47" i="5"/>
  <c r="N29" i="3"/>
  <c r="N15" i="3"/>
  <c r="N37" i="3"/>
  <c r="N19" i="3"/>
  <c r="N27" i="3"/>
  <c r="N18" i="4"/>
  <c r="N23" i="5"/>
  <c r="N37" i="4"/>
  <c r="N31" i="5"/>
  <c r="N38" i="4"/>
  <c r="N32" i="5"/>
  <c r="N20" i="4"/>
  <c r="N11" i="5"/>
  <c r="N19" i="4"/>
  <c r="N38" i="3"/>
  <c r="N45" i="3"/>
  <c r="N36" i="3"/>
  <c r="D46" i="13"/>
  <c r="N21" i="13"/>
  <c r="D46" i="12"/>
  <c r="I46" i="4" s="1"/>
  <c r="N21" i="12"/>
  <c r="N46" i="11"/>
  <c r="D48" i="11"/>
  <c r="D48" i="10"/>
  <c r="N46" i="9"/>
  <c r="N46" i="8"/>
  <c r="D48" i="8"/>
  <c r="D48" i="7"/>
  <c r="D48" i="6"/>
  <c r="D49" i="2"/>
  <c r="O47" i="2"/>
  <c r="O55" i="2"/>
  <c r="K30" i="3" l="1"/>
  <c r="F12" i="5"/>
  <c r="H12" i="5" s="1"/>
  <c r="F54" i="5"/>
  <c r="H54" i="5" s="1"/>
  <c r="F29" i="5"/>
  <c r="H29" i="5" s="1"/>
  <c r="F19" i="5"/>
  <c r="H19" i="5" s="1"/>
  <c r="N19" i="5" s="1"/>
  <c r="F27" i="5"/>
  <c r="H27" i="5" s="1"/>
  <c r="F20" i="5"/>
  <c r="H20" i="5" s="1"/>
  <c r="F51" i="5"/>
  <c r="H51" i="5" s="1"/>
  <c r="N15" i="5"/>
  <c r="N38" i="5"/>
  <c r="F36" i="5"/>
  <c r="H36" i="5" s="1"/>
  <c r="N37" i="5"/>
  <c r="E21" i="5"/>
  <c r="K21" i="3"/>
  <c r="F39" i="5"/>
  <c r="H39" i="5" s="1"/>
  <c r="I21" i="3"/>
  <c r="D21" i="5"/>
  <c r="N18" i="5"/>
  <c r="D30" i="5"/>
  <c r="F30" i="5" s="1"/>
  <c r="H30" i="5" s="1"/>
  <c r="I30" i="3"/>
  <c r="N20" i="5"/>
  <c r="J30" i="3"/>
  <c r="K29" i="4"/>
  <c r="N29" i="4"/>
  <c r="J46" i="4"/>
  <c r="J46" i="3"/>
  <c r="N46" i="10"/>
  <c r="H46" i="3" s="1"/>
  <c r="H39" i="4"/>
  <c r="H39" i="3"/>
  <c r="K45" i="4"/>
  <c r="N45" i="4" s="1"/>
  <c r="N45" i="5" s="1"/>
  <c r="K28" i="4"/>
  <c r="K33" i="4"/>
  <c r="N33" i="4" s="1"/>
  <c r="N33" i="5" s="1"/>
  <c r="N24" i="3"/>
  <c r="K36" i="4"/>
  <c r="N36" i="4" s="1"/>
  <c r="N36" i="5" s="1"/>
  <c r="K37" i="4"/>
  <c r="K18" i="4"/>
  <c r="K38" i="4"/>
  <c r="K54" i="4"/>
  <c r="N54" i="4" s="1"/>
  <c r="K24" i="4"/>
  <c r="N24" i="4" s="1"/>
  <c r="N24" i="5" s="1"/>
  <c r="K42" i="4"/>
  <c r="N42" i="4" s="1"/>
  <c r="N42" i="5" s="1"/>
  <c r="G46" i="3"/>
  <c r="G46" i="4"/>
  <c r="K19" i="4"/>
  <c r="N30" i="3"/>
  <c r="F46" i="4"/>
  <c r="F46" i="3"/>
  <c r="K12" i="4"/>
  <c r="N12" i="4" s="1"/>
  <c r="K51" i="4"/>
  <c r="N51" i="4" s="1"/>
  <c r="N46" i="7"/>
  <c r="E46" i="3" s="1"/>
  <c r="N12" i="3"/>
  <c r="K30" i="4"/>
  <c r="N30" i="4" s="1"/>
  <c r="E46" i="4"/>
  <c r="E21" i="3"/>
  <c r="E21" i="4"/>
  <c r="K27" i="4"/>
  <c r="N27" i="4" s="1"/>
  <c r="N27" i="5" s="1"/>
  <c r="K20" i="4"/>
  <c r="K21" i="4"/>
  <c r="N21" i="4" s="1"/>
  <c r="E39" i="3"/>
  <c r="E39" i="4"/>
  <c r="N21" i="3"/>
  <c r="D39" i="3"/>
  <c r="D39" i="4"/>
  <c r="N46" i="6"/>
  <c r="N39" i="3"/>
  <c r="D48" i="13"/>
  <c r="N46" i="13"/>
  <c r="N46" i="12"/>
  <c r="D48" i="12"/>
  <c r="I48" i="4" s="1"/>
  <c r="D55" i="11"/>
  <c r="N55" i="11" s="1"/>
  <c r="N48" i="11"/>
  <c r="D55" i="10"/>
  <c r="N55" i="10" s="1"/>
  <c r="N48" i="10"/>
  <c r="D55" i="9"/>
  <c r="N55" i="9" s="1"/>
  <c r="N48" i="9"/>
  <c r="D55" i="8"/>
  <c r="N55" i="8" s="1"/>
  <c r="N48" i="8"/>
  <c r="N48" i="7"/>
  <c r="D55" i="7"/>
  <c r="N55" i="7" s="1"/>
  <c r="D55" i="6"/>
  <c r="N55" i="6" s="1"/>
  <c r="N48" i="6"/>
  <c r="O49" i="2"/>
  <c r="D56" i="2"/>
  <c r="O56" i="2" s="1"/>
  <c r="N54" i="5" l="1"/>
  <c r="N12" i="5"/>
  <c r="N29" i="5"/>
  <c r="F21" i="5"/>
  <c r="H21" i="5" s="1"/>
  <c r="N21" i="5" s="1"/>
  <c r="N51" i="5"/>
  <c r="E46" i="5"/>
  <c r="K46" i="3"/>
  <c r="I46" i="3"/>
  <c r="D46" i="5"/>
  <c r="N30" i="5"/>
  <c r="J48" i="4"/>
  <c r="J48" i="3"/>
  <c r="J55" i="3"/>
  <c r="J55" i="4"/>
  <c r="H46" i="4"/>
  <c r="K39" i="4"/>
  <c r="N39" i="4" s="1"/>
  <c r="N39" i="5" s="1"/>
  <c r="H48" i="3"/>
  <c r="H48" i="4"/>
  <c r="H55" i="4"/>
  <c r="H55" i="3"/>
  <c r="G48" i="4"/>
  <c r="G48" i="3"/>
  <c r="G55" i="4"/>
  <c r="G55" i="3"/>
  <c r="F55" i="3"/>
  <c r="F55" i="4"/>
  <c r="F48" i="4"/>
  <c r="F48" i="3"/>
  <c r="E55" i="4"/>
  <c r="E55" i="3"/>
  <c r="E48" i="3"/>
  <c r="E48" i="4"/>
  <c r="D48" i="3"/>
  <c r="D48" i="4"/>
  <c r="D46" i="4"/>
  <c r="D46" i="3"/>
  <c r="D55" i="4"/>
  <c r="D55" i="3"/>
  <c r="N48" i="13"/>
  <c r="D55" i="13"/>
  <c r="N55" i="13" s="1"/>
  <c r="N48" i="12"/>
  <c r="D55" i="12"/>
  <c r="K55" i="3" l="1"/>
  <c r="E55" i="5"/>
  <c r="E48" i="5"/>
  <c r="K48" i="3"/>
  <c r="F46" i="5"/>
  <c r="H46" i="5" s="1"/>
  <c r="N46" i="3"/>
  <c r="N55" i="12"/>
  <c r="I55" i="4"/>
  <c r="K55" i="4" s="1"/>
  <c r="N55" i="4" s="1"/>
  <c r="I48" i="3"/>
  <c r="D48" i="5"/>
  <c r="K46" i="4"/>
  <c r="N46" i="4" s="1"/>
  <c r="N46" i="5" s="1"/>
  <c r="K48" i="4"/>
  <c r="N48" i="4" s="1"/>
  <c r="F48" i="5" l="1"/>
  <c r="H48" i="5" s="1"/>
  <c r="N48" i="5" s="1"/>
  <c r="N48" i="3"/>
  <c r="I55" i="3"/>
  <c r="N55" i="3" s="1"/>
  <c r="D55" i="5"/>
  <c r="F55" i="5" s="1"/>
  <c r="H55" i="5" s="1"/>
  <c r="N55" i="5" s="1"/>
</calcChain>
</file>

<file path=xl/sharedStrings.xml><?xml version="1.0" encoding="utf-8"?>
<sst xmlns="http://schemas.openxmlformats.org/spreadsheetml/2006/main" count="959" uniqueCount="119">
  <si>
    <t xml:space="preserve">   ＜青森県内市町村別自動車保有車両数＞</t>
    <phoneticPr fontId="6"/>
  </si>
  <si>
    <t>東北運輸局青森運輸支局</t>
    <rPh sb="7" eb="9">
      <t>ウンユ</t>
    </rPh>
    <phoneticPr fontId="6"/>
  </si>
  <si>
    <t>　令和2年3月31日現在</t>
    <rPh sb="1" eb="3">
      <t>レイワ</t>
    </rPh>
    <rPh sb="4" eb="5">
      <t>ネン</t>
    </rPh>
    <phoneticPr fontId="6"/>
  </si>
  <si>
    <t>市  町  村  別</t>
    <phoneticPr fontId="6"/>
  </si>
  <si>
    <t>青森市　</t>
    <phoneticPr fontId="6"/>
  </si>
  <si>
    <t>弘前市</t>
    <phoneticPr fontId="6"/>
  </si>
  <si>
    <t>黒石市</t>
    <phoneticPr fontId="6"/>
  </si>
  <si>
    <t>五所川原市</t>
    <phoneticPr fontId="6"/>
  </si>
  <si>
    <t>むつ市</t>
    <phoneticPr fontId="6"/>
  </si>
  <si>
    <t>つがる市</t>
    <rPh sb="3" eb="4">
      <t>シ</t>
    </rPh>
    <phoneticPr fontId="6"/>
  </si>
  <si>
    <t>平　川　市</t>
    <rPh sb="0" eb="1">
      <t>ヒラ</t>
    </rPh>
    <rPh sb="2" eb="3">
      <t>カワ</t>
    </rPh>
    <rPh sb="4" eb="5">
      <t>シ</t>
    </rPh>
    <phoneticPr fontId="6"/>
  </si>
  <si>
    <t>八戸市</t>
    <phoneticPr fontId="6"/>
  </si>
  <si>
    <t>十和田市</t>
    <phoneticPr fontId="6"/>
  </si>
  <si>
    <t>三沢市</t>
    <phoneticPr fontId="6"/>
  </si>
  <si>
    <t>駐留軍内数</t>
    <phoneticPr fontId="6"/>
  </si>
  <si>
    <t>市計</t>
    <phoneticPr fontId="6"/>
  </si>
  <si>
    <t>用途別</t>
    <phoneticPr fontId="6"/>
  </si>
  <si>
    <t>車種別</t>
    <phoneticPr fontId="6"/>
  </si>
  <si>
    <t>業態別</t>
    <phoneticPr fontId="6"/>
  </si>
  <si>
    <t>貨    物    車</t>
    <phoneticPr fontId="6"/>
  </si>
  <si>
    <t>普通車</t>
    <phoneticPr fontId="6"/>
  </si>
  <si>
    <t>自家用</t>
    <phoneticPr fontId="6"/>
  </si>
  <si>
    <t>事業用</t>
    <phoneticPr fontId="6"/>
  </si>
  <si>
    <t>計</t>
    <phoneticPr fontId="6"/>
  </si>
  <si>
    <t>小型車</t>
    <phoneticPr fontId="6"/>
  </si>
  <si>
    <t>被牽引車</t>
    <phoneticPr fontId="6"/>
  </si>
  <si>
    <t>合 計</t>
    <phoneticPr fontId="6"/>
  </si>
  <si>
    <t>乗   合   車</t>
    <phoneticPr fontId="6"/>
  </si>
  <si>
    <t>乗   用   車</t>
    <phoneticPr fontId="6"/>
  </si>
  <si>
    <t>特種用途車</t>
    <phoneticPr fontId="6"/>
  </si>
  <si>
    <t>大型特殊車</t>
    <phoneticPr fontId="6"/>
  </si>
  <si>
    <t>登録車両数合計</t>
    <phoneticPr fontId="6"/>
  </si>
  <si>
    <t>小  型  二 輪 車</t>
    <phoneticPr fontId="6"/>
  </si>
  <si>
    <t>検査車両数合計</t>
    <phoneticPr fontId="6"/>
  </si>
  <si>
    <t>軽 自 動 車</t>
    <phoneticPr fontId="6"/>
  </si>
  <si>
    <t>四輪</t>
    <phoneticPr fontId="6"/>
  </si>
  <si>
    <t>乗用車</t>
    <phoneticPr fontId="6"/>
  </si>
  <si>
    <t>貨物車</t>
    <phoneticPr fontId="6"/>
  </si>
  <si>
    <t>特      種</t>
    <phoneticPr fontId="6"/>
  </si>
  <si>
    <t>二      輪</t>
    <phoneticPr fontId="6"/>
  </si>
  <si>
    <t>-</t>
    <phoneticPr fontId="6"/>
  </si>
  <si>
    <t>届出車両数合計</t>
    <rPh sb="0" eb="7">
      <t>トドケデシャリョウスウゴウケイ</t>
    </rPh>
    <phoneticPr fontId="6"/>
  </si>
  <si>
    <t>総      合      計</t>
    <phoneticPr fontId="6"/>
  </si>
  <si>
    <t>　</t>
  </si>
  <si>
    <t>東津軽郡</t>
    <phoneticPr fontId="6"/>
  </si>
  <si>
    <t>西津軽郡</t>
    <phoneticPr fontId="6"/>
  </si>
  <si>
    <t>中津軽郡</t>
    <phoneticPr fontId="6"/>
  </si>
  <si>
    <t>南津軽郡</t>
    <phoneticPr fontId="6"/>
  </si>
  <si>
    <t>北津軽郡</t>
    <phoneticPr fontId="6"/>
  </si>
  <si>
    <t>上北郡</t>
    <phoneticPr fontId="6"/>
  </si>
  <si>
    <t>下北郡</t>
    <phoneticPr fontId="6"/>
  </si>
  <si>
    <t>三戸郡</t>
    <phoneticPr fontId="6"/>
  </si>
  <si>
    <t>郡計</t>
    <phoneticPr fontId="6"/>
  </si>
  <si>
    <t>用途別</t>
  </si>
  <si>
    <t>車種別</t>
  </si>
  <si>
    <t>業態別</t>
  </si>
  <si>
    <t>普通車</t>
  </si>
  <si>
    <t>自家用</t>
  </si>
  <si>
    <t>事業用</t>
  </si>
  <si>
    <t>計</t>
  </si>
  <si>
    <t>小型車</t>
  </si>
  <si>
    <t>被牽引車</t>
  </si>
  <si>
    <t>乗    合    車</t>
    <phoneticPr fontId="6"/>
  </si>
  <si>
    <t>特種用途車</t>
  </si>
  <si>
    <t>大型特殊車</t>
  </si>
  <si>
    <t>登録車両数合計</t>
  </si>
  <si>
    <t>検査車両数合計</t>
  </si>
  <si>
    <t>四輪</t>
  </si>
  <si>
    <t>乗用車</t>
  </si>
  <si>
    <t>貨物車</t>
  </si>
  <si>
    <t>　</t>
    <phoneticPr fontId="6"/>
  </si>
  <si>
    <t>横浜町　　　野辺地町　　上北郡の内</t>
    <phoneticPr fontId="6"/>
  </si>
  <si>
    <t>郡部計</t>
    <phoneticPr fontId="6"/>
  </si>
  <si>
    <t>七市計</t>
    <rPh sb="0" eb="1">
      <t>ナナ</t>
    </rPh>
    <phoneticPr fontId="6"/>
  </si>
  <si>
    <t>青森管轄計</t>
    <phoneticPr fontId="6"/>
  </si>
  <si>
    <t>横浜町を除く野辺地町　　　　　上北郡</t>
    <phoneticPr fontId="6"/>
  </si>
  <si>
    <t>三市計</t>
    <phoneticPr fontId="6"/>
  </si>
  <si>
    <t>八戸管轄計</t>
    <phoneticPr fontId="6"/>
  </si>
  <si>
    <t>総合計</t>
    <phoneticPr fontId="6"/>
  </si>
  <si>
    <t xml:space="preserve">   東　　津　　軽　　郡</t>
    <phoneticPr fontId="6"/>
  </si>
  <si>
    <t>平内町</t>
    <phoneticPr fontId="6"/>
  </si>
  <si>
    <t>外ヶ浜町</t>
    <rPh sb="0" eb="1">
      <t>ソト</t>
    </rPh>
    <rPh sb="2" eb="3">
      <t>ハマ</t>
    </rPh>
    <rPh sb="3" eb="4">
      <t>マチ</t>
    </rPh>
    <phoneticPr fontId="6"/>
  </si>
  <si>
    <t>今別町</t>
    <phoneticPr fontId="6"/>
  </si>
  <si>
    <t>蓬田村</t>
    <phoneticPr fontId="6"/>
  </si>
  <si>
    <t xml:space="preserve">   西　　津　　軽　　郡</t>
    <phoneticPr fontId="6"/>
  </si>
  <si>
    <t>鰺ｹ沢町</t>
    <phoneticPr fontId="6"/>
  </si>
  <si>
    <t>深浦町</t>
    <phoneticPr fontId="6"/>
  </si>
  <si>
    <t xml:space="preserve">   中　　津　　軽　　郡</t>
    <phoneticPr fontId="6"/>
  </si>
  <si>
    <t>西目屋村</t>
    <phoneticPr fontId="6"/>
  </si>
  <si>
    <t xml:space="preserve"> </t>
  </si>
  <si>
    <t xml:space="preserve">   南　　津　　軽　　郡</t>
    <phoneticPr fontId="6"/>
  </si>
  <si>
    <t>藤崎町</t>
    <phoneticPr fontId="6"/>
  </si>
  <si>
    <t>大鰐町</t>
    <phoneticPr fontId="6"/>
  </si>
  <si>
    <t>田舎舘村</t>
    <phoneticPr fontId="6"/>
  </si>
  <si>
    <t xml:space="preserve">   北　　津　　軽　　郡</t>
    <phoneticPr fontId="6"/>
  </si>
  <si>
    <t>板柳町</t>
    <phoneticPr fontId="6"/>
  </si>
  <si>
    <t>中泊町</t>
    <rPh sb="1" eb="2">
      <t>トマリ</t>
    </rPh>
    <phoneticPr fontId="6"/>
  </si>
  <si>
    <t>鶴田町</t>
    <phoneticPr fontId="6"/>
  </si>
  <si>
    <t xml:space="preserve">   下　　北　　郡</t>
    <phoneticPr fontId="6"/>
  </si>
  <si>
    <t>大間町</t>
    <phoneticPr fontId="6"/>
  </si>
  <si>
    <t>東通村</t>
    <phoneticPr fontId="6"/>
  </si>
  <si>
    <t>風間浦村</t>
    <phoneticPr fontId="6"/>
  </si>
  <si>
    <t>佐井村</t>
    <phoneticPr fontId="6"/>
  </si>
  <si>
    <t>届出車両数合計</t>
    <rPh sb="0" eb="2">
      <t>トドケデ</t>
    </rPh>
    <rPh sb="2" eb="4">
      <t>シャリョウ</t>
    </rPh>
    <rPh sb="4" eb="5">
      <t>スウ</t>
    </rPh>
    <rPh sb="5" eb="7">
      <t>ゴウケイ</t>
    </rPh>
    <phoneticPr fontId="6"/>
  </si>
  <si>
    <t xml:space="preserve">   上　　北　　郡</t>
    <phoneticPr fontId="6"/>
  </si>
  <si>
    <t>野辺地町</t>
    <phoneticPr fontId="6"/>
  </si>
  <si>
    <t>横浜町</t>
    <phoneticPr fontId="6"/>
  </si>
  <si>
    <t>おいらせ町</t>
    <rPh sb="4" eb="5">
      <t>チョウ</t>
    </rPh>
    <phoneticPr fontId="6"/>
  </si>
  <si>
    <t>六戸町</t>
    <phoneticPr fontId="6"/>
  </si>
  <si>
    <t>七戸町</t>
    <phoneticPr fontId="6"/>
  </si>
  <si>
    <t>東北町</t>
    <phoneticPr fontId="6"/>
  </si>
  <si>
    <t>六ヶ所村</t>
    <phoneticPr fontId="6"/>
  </si>
  <si>
    <t xml:space="preserve">   三　　戸　　郡</t>
    <phoneticPr fontId="6"/>
  </si>
  <si>
    <t>三戸町</t>
    <phoneticPr fontId="6"/>
  </si>
  <si>
    <t>五戸町</t>
    <phoneticPr fontId="6"/>
  </si>
  <si>
    <t>田子町</t>
    <phoneticPr fontId="6"/>
  </si>
  <si>
    <t>南部町</t>
    <phoneticPr fontId="6"/>
  </si>
  <si>
    <t>階上町</t>
    <phoneticPr fontId="6"/>
  </si>
  <si>
    <t>新郷村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</si>
</sst>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HG明朝E"/>
      <family val="1"/>
      <charset val="128"/>
    </font>
    <font>
      <b/>
      <i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i/>
      <sz val="12"/>
      <name val="ＭＳ Ｐ明朝"/>
      <family val="1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207">
    <xf numFmtId="0" fontId="0" fillId="0" borderId="0" xfId="0"/>
    <xf numFmtId="0" fontId="1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/>
    <xf numFmtId="0" fontId="8" fillId="0" borderId="0" xfId="1" applyFont="1"/>
    <xf numFmtId="0" fontId="10" fillId="0" borderId="4" xfId="1" applyFont="1" applyBorder="1" applyAlignment="1">
      <alignment horizontal="center" vertical="center"/>
    </xf>
    <xf numFmtId="38" fontId="1" fillId="0" borderId="5" xfId="2" applyBorder="1">
      <alignment vertical="center"/>
    </xf>
    <xf numFmtId="38" fontId="1" fillId="0" borderId="3" xfId="2" applyBorder="1">
      <alignment vertical="center"/>
    </xf>
    <xf numFmtId="38" fontId="1" fillId="2" borderId="20" xfId="2" applyFill="1" applyBorder="1">
      <alignment vertical="center"/>
    </xf>
    <xf numFmtId="0" fontId="10" fillId="0" borderId="10" xfId="1" applyFont="1" applyBorder="1" applyAlignment="1">
      <alignment horizontal="center" vertical="center"/>
    </xf>
    <xf numFmtId="38" fontId="1" fillId="0" borderId="11" xfId="2" applyBorder="1">
      <alignment vertical="center"/>
    </xf>
    <xf numFmtId="38" fontId="1" fillId="0" borderId="9" xfId="2" applyBorder="1">
      <alignment vertical="center"/>
    </xf>
    <xf numFmtId="38" fontId="1" fillId="2" borderId="13" xfId="2" applyFill="1" applyBorder="1">
      <alignment vertical="center"/>
    </xf>
    <xf numFmtId="0" fontId="10" fillId="0" borderId="16" xfId="1" applyFont="1" applyBorder="1" applyAlignment="1">
      <alignment horizontal="center" vertical="center"/>
    </xf>
    <xf numFmtId="38" fontId="1" fillId="0" borderId="17" xfId="2" applyBorder="1">
      <alignment vertical="center"/>
    </xf>
    <xf numFmtId="38" fontId="1" fillId="2" borderId="21" xfId="2" applyFill="1" applyBorder="1">
      <alignment vertical="center"/>
    </xf>
    <xf numFmtId="38" fontId="1" fillId="0" borderId="25" xfId="2" applyBorder="1">
      <alignment vertical="center"/>
    </xf>
    <xf numFmtId="38" fontId="1" fillId="0" borderId="23" xfId="2" applyBorder="1">
      <alignment vertical="center"/>
    </xf>
    <xf numFmtId="0" fontId="10" fillId="0" borderId="28" xfId="1" applyFont="1" applyBorder="1" applyAlignment="1">
      <alignment horizontal="center" vertical="center"/>
    </xf>
    <xf numFmtId="38" fontId="1" fillId="0" borderId="29" xfId="2" applyBorder="1">
      <alignment vertical="center"/>
    </xf>
    <xf numFmtId="38" fontId="1" fillId="0" borderId="27" xfId="2" applyBorder="1">
      <alignment vertical="center"/>
    </xf>
    <xf numFmtId="38" fontId="0" fillId="0" borderId="33" xfId="2" applyFont="1" applyBorder="1" applyAlignment="1">
      <alignment horizontal="center" vertical="center"/>
    </xf>
    <xf numFmtId="38" fontId="0" fillId="0" borderId="31" xfId="2" applyFont="1" applyBorder="1" applyAlignment="1">
      <alignment horizontal="center" vertical="center"/>
    </xf>
    <xf numFmtId="38" fontId="1" fillId="2" borderId="25" xfId="2" applyFill="1" applyBorder="1">
      <alignment vertical="center"/>
    </xf>
    <xf numFmtId="38" fontId="1" fillId="2" borderId="23" xfId="2" applyFill="1" applyBorder="1">
      <alignment vertical="center"/>
    </xf>
    <xf numFmtId="38" fontId="1" fillId="2" borderId="34" xfId="2" applyFill="1" applyBorder="1">
      <alignment vertical="center"/>
    </xf>
    <xf numFmtId="0" fontId="12" fillId="0" borderId="0" xfId="1" applyFont="1"/>
    <xf numFmtId="0" fontId="13" fillId="0" borderId="0" xfId="1" applyFont="1"/>
    <xf numFmtId="0" fontId="14" fillId="0" borderId="0" xfId="1" applyFont="1"/>
    <xf numFmtId="0" fontId="15" fillId="0" borderId="0" xfId="1" applyFont="1" applyAlignment="1">
      <alignment horizontal="left"/>
    </xf>
    <xf numFmtId="38" fontId="1" fillId="0" borderId="38" xfId="2" applyBorder="1">
      <alignment vertical="center"/>
    </xf>
    <xf numFmtId="38" fontId="1" fillId="0" borderId="6" xfId="2" applyBorder="1">
      <alignment vertical="center"/>
    </xf>
    <xf numFmtId="38" fontId="1" fillId="0" borderId="39" xfId="2" applyBorder="1">
      <alignment vertical="center"/>
    </xf>
    <xf numFmtId="0" fontId="1" fillId="0" borderId="3" xfId="1" applyBorder="1" applyAlignment="1">
      <alignment vertical="center"/>
    </xf>
    <xf numFmtId="38" fontId="1" fillId="2" borderId="7" xfId="2" applyFill="1" applyBorder="1">
      <alignment vertical="center"/>
    </xf>
    <xf numFmtId="38" fontId="1" fillId="0" borderId="8" xfId="2" applyBorder="1">
      <alignment vertical="center"/>
    </xf>
    <xf numFmtId="38" fontId="1" fillId="0" borderId="40" xfId="2" applyBorder="1">
      <alignment vertical="center"/>
    </xf>
    <xf numFmtId="0" fontId="1" fillId="0" borderId="9" xfId="1" applyBorder="1" applyAlignment="1">
      <alignment vertical="center"/>
    </xf>
    <xf numFmtId="38" fontId="1" fillId="0" borderId="26" xfId="2" applyBorder="1">
      <alignment vertical="center"/>
    </xf>
    <xf numFmtId="38" fontId="1" fillId="0" borderId="12" xfId="2" applyBorder="1">
      <alignment vertical="center"/>
    </xf>
    <xf numFmtId="38" fontId="1" fillId="0" borderId="41" xfId="2" applyBorder="1">
      <alignment vertical="center"/>
    </xf>
    <xf numFmtId="0" fontId="1" fillId="0" borderId="15" xfId="1" applyBorder="1" applyAlignment="1">
      <alignment vertical="center"/>
    </xf>
    <xf numFmtId="38" fontId="1" fillId="2" borderId="42" xfId="2" applyFill="1" applyBorder="1">
      <alignment vertical="center"/>
    </xf>
    <xf numFmtId="38" fontId="1" fillId="0" borderId="2" xfId="2" applyBorder="1">
      <alignment vertical="center"/>
    </xf>
    <xf numFmtId="0" fontId="1" fillId="0" borderId="23" xfId="1" applyBorder="1" applyAlignment="1">
      <alignment vertical="center"/>
    </xf>
    <xf numFmtId="38" fontId="1" fillId="0" borderId="30" xfId="2" applyBorder="1">
      <alignment vertical="center"/>
    </xf>
    <xf numFmtId="38" fontId="1" fillId="0" borderId="26" xfId="2" applyBorder="1" applyAlignment="1">
      <alignment horizontal="center" vertical="center"/>
    </xf>
    <xf numFmtId="38" fontId="0" fillId="0" borderId="12" xfId="2" applyFont="1" applyBorder="1" applyAlignment="1">
      <alignment horizontal="center" vertical="center"/>
    </xf>
    <xf numFmtId="38" fontId="1" fillId="0" borderId="12" xfId="2" applyBorder="1" applyAlignment="1">
      <alignment horizontal="center" vertical="center"/>
    </xf>
    <xf numFmtId="38" fontId="1" fillId="0" borderId="41" xfId="2" applyBorder="1" applyAlignment="1">
      <alignment horizontal="center" vertical="center"/>
    </xf>
    <xf numFmtId="38" fontId="0" fillId="2" borderId="42" xfId="2" applyFont="1" applyFill="1" applyBorder="1" applyAlignment="1">
      <alignment horizontal="center" vertical="center"/>
    </xf>
    <xf numFmtId="38" fontId="1" fillId="2" borderId="22" xfId="2" applyFill="1" applyBorder="1">
      <alignment vertical="center"/>
    </xf>
    <xf numFmtId="38" fontId="1" fillId="2" borderId="43" xfId="2" applyFill="1" applyBorder="1">
      <alignment vertical="center"/>
    </xf>
    <xf numFmtId="0" fontId="1" fillId="2" borderId="23" xfId="1" applyFill="1" applyBorder="1" applyAlignment="1">
      <alignment vertical="center"/>
    </xf>
    <xf numFmtId="38" fontId="1" fillId="0" borderId="35" xfId="2" applyBorder="1">
      <alignment vertical="center"/>
    </xf>
    <xf numFmtId="38" fontId="1" fillId="0" borderId="48" xfId="2" applyBorder="1">
      <alignment vertical="center"/>
    </xf>
    <xf numFmtId="38" fontId="1" fillId="0" borderId="49" xfId="2" applyBorder="1">
      <alignment vertical="center"/>
    </xf>
    <xf numFmtId="38" fontId="1" fillId="0" borderId="50" xfId="2" applyBorder="1">
      <alignment vertical="center"/>
    </xf>
    <xf numFmtId="38" fontId="1" fillId="0" borderId="36" xfId="2" applyBorder="1">
      <alignment vertical="center"/>
    </xf>
    <xf numFmtId="38" fontId="1" fillId="0" borderId="31" xfId="2" applyBorder="1">
      <alignment vertical="center"/>
    </xf>
    <xf numFmtId="38" fontId="1" fillId="0" borderId="51" xfId="2" applyBorder="1">
      <alignment vertical="center"/>
    </xf>
    <xf numFmtId="38" fontId="1" fillId="0" borderId="52" xfId="2" applyBorder="1">
      <alignment vertical="center"/>
    </xf>
    <xf numFmtId="38" fontId="1" fillId="0" borderId="15" xfId="2" applyBorder="1">
      <alignment vertical="center"/>
    </xf>
    <xf numFmtId="38" fontId="1" fillId="0" borderId="53" xfId="2" applyBorder="1">
      <alignment vertical="center"/>
    </xf>
    <xf numFmtId="38" fontId="1" fillId="0" borderId="54" xfId="2" applyBorder="1">
      <alignment vertical="center"/>
    </xf>
    <xf numFmtId="38" fontId="1" fillId="0" borderId="55" xfId="2" applyBorder="1">
      <alignment vertical="center"/>
    </xf>
    <xf numFmtId="38" fontId="1" fillId="0" borderId="18" xfId="2" applyBorder="1">
      <alignment vertical="center"/>
    </xf>
    <xf numFmtId="38" fontId="1" fillId="0" borderId="56" xfId="2" applyBorder="1">
      <alignment vertical="center"/>
    </xf>
    <xf numFmtId="38" fontId="1" fillId="0" borderId="57" xfId="2" applyBorder="1">
      <alignment vertical="center"/>
    </xf>
    <xf numFmtId="38" fontId="1" fillId="0" borderId="50" xfId="2" applyBorder="1" applyAlignment="1">
      <alignment horizontal="center" vertical="center"/>
    </xf>
    <xf numFmtId="38" fontId="1" fillId="0" borderId="36" xfId="2" applyBorder="1" applyAlignment="1">
      <alignment horizontal="center" vertical="center"/>
    </xf>
    <xf numFmtId="38" fontId="1" fillId="2" borderId="55" xfId="2" applyFill="1" applyBorder="1">
      <alignment vertical="center"/>
    </xf>
    <xf numFmtId="38" fontId="1" fillId="2" borderId="31" xfId="2" applyFill="1" applyBorder="1">
      <alignment vertical="center"/>
    </xf>
    <xf numFmtId="0" fontId="1" fillId="0" borderId="6" xfId="1" applyBorder="1" applyAlignment="1">
      <alignment vertical="center"/>
    </xf>
    <xf numFmtId="38" fontId="1" fillId="2" borderId="9" xfId="2" applyFill="1" applyBorder="1">
      <alignment vertical="center"/>
    </xf>
    <xf numFmtId="38" fontId="1" fillId="2" borderId="18" xfId="2" applyFill="1" applyBorder="1">
      <alignment vertical="center"/>
    </xf>
    <xf numFmtId="38" fontId="1" fillId="2" borderId="12" xfId="2" applyFill="1" applyBorder="1">
      <alignment vertical="center"/>
    </xf>
    <xf numFmtId="0" fontId="1" fillId="0" borderId="18" xfId="1" applyBorder="1" applyAlignment="1">
      <alignment vertical="center"/>
    </xf>
    <xf numFmtId="38" fontId="0" fillId="0" borderId="36" xfId="2" applyFont="1" applyBorder="1" applyAlignment="1">
      <alignment horizontal="center" vertical="center"/>
    </xf>
    <xf numFmtId="38" fontId="0" fillId="2" borderId="12" xfId="2" applyFont="1" applyFill="1" applyBorder="1" applyAlignment="1">
      <alignment horizontal="center" vertical="center"/>
    </xf>
    <xf numFmtId="38" fontId="0" fillId="2" borderId="21" xfId="2" applyFont="1" applyFill="1" applyBorder="1" applyAlignment="1">
      <alignment horizontal="center" vertical="center"/>
    </xf>
    <xf numFmtId="0" fontId="16" fillId="0" borderId="0" xfId="1" applyFont="1"/>
    <xf numFmtId="0" fontId="17" fillId="0" borderId="0" xfId="1" applyFont="1"/>
    <xf numFmtId="0" fontId="18" fillId="0" borderId="0" xfId="1" applyFont="1"/>
    <xf numFmtId="0" fontId="19" fillId="0" borderId="0" xfId="1" applyFont="1"/>
    <xf numFmtId="0" fontId="15" fillId="0" borderId="0" xfId="1" applyFont="1"/>
    <xf numFmtId="38" fontId="1" fillId="0" borderId="59" xfId="2" applyBorder="1">
      <alignment vertical="center"/>
    </xf>
    <xf numFmtId="38" fontId="1" fillId="0" borderId="60" xfId="2" applyBorder="1">
      <alignment vertical="center"/>
    </xf>
    <xf numFmtId="38" fontId="1" fillId="0" borderId="61" xfId="2" applyBorder="1">
      <alignment vertical="center"/>
    </xf>
    <xf numFmtId="38" fontId="1" fillId="0" borderId="43" xfId="2" applyBorder="1">
      <alignment vertical="center"/>
    </xf>
    <xf numFmtId="38" fontId="1" fillId="0" borderId="62" xfId="2" applyBorder="1">
      <alignment vertical="center"/>
    </xf>
    <xf numFmtId="38" fontId="1" fillId="0" borderId="63" xfId="2" applyBorder="1">
      <alignment vertical="center"/>
    </xf>
    <xf numFmtId="38" fontId="1" fillId="0" borderId="10" xfId="2" applyBorder="1">
      <alignment vertical="center"/>
    </xf>
    <xf numFmtId="38" fontId="1" fillId="0" borderId="4" xfId="2" applyBorder="1">
      <alignment vertical="center"/>
    </xf>
    <xf numFmtId="38" fontId="1" fillId="2" borderId="64" xfId="2" applyFill="1" applyBorder="1">
      <alignment vertical="center"/>
    </xf>
    <xf numFmtId="38" fontId="1" fillId="0" borderId="16" xfId="2" applyBorder="1">
      <alignment vertical="center"/>
    </xf>
    <xf numFmtId="38" fontId="1" fillId="0" borderId="24" xfId="2" applyBorder="1">
      <alignment vertical="center"/>
    </xf>
    <xf numFmtId="38" fontId="1" fillId="0" borderId="28" xfId="2" applyBorder="1">
      <alignment vertical="center"/>
    </xf>
    <xf numFmtId="38" fontId="1" fillId="0" borderId="32" xfId="2" applyBorder="1">
      <alignment vertical="center"/>
    </xf>
    <xf numFmtId="38" fontId="0" fillId="2" borderId="19" xfId="2" applyFont="1" applyFill="1" applyBorder="1" applyAlignment="1">
      <alignment horizontal="center" vertical="center"/>
    </xf>
    <xf numFmtId="38" fontId="1" fillId="2" borderId="24" xfId="2" applyFill="1" applyBorder="1">
      <alignment vertical="center"/>
    </xf>
    <xf numFmtId="38" fontId="1" fillId="2" borderId="19" xfId="2" applyFill="1" applyBorder="1">
      <alignment vertical="center"/>
    </xf>
    <xf numFmtId="0" fontId="20" fillId="0" borderId="0" xfId="1" applyFont="1"/>
    <xf numFmtId="38" fontId="0" fillId="2" borderId="64" xfId="2" applyFont="1" applyFill="1" applyBorder="1" applyAlignment="1">
      <alignment horizontal="center" vertical="center"/>
    </xf>
    <xf numFmtId="38" fontId="0" fillId="0" borderId="3" xfId="2" applyFont="1" applyBorder="1">
      <alignment vertical="center"/>
    </xf>
    <xf numFmtId="38" fontId="1" fillId="0" borderId="68" xfId="2" applyBorder="1">
      <alignment vertical="center"/>
    </xf>
    <xf numFmtId="38" fontId="1" fillId="0" borderId="69" xfId="2" applyBorder="1">
      <alignment vertical="center"/>
    </xf>
    <xf numFmtId="38" fontId="1" fillId="0" borderId="70" xfId="2" applyBorder="1">
      <alignment vertical="center"/>
    </xf>
    <xf numFmtId="38" fontId="1" fillId="0" borderId="71" xfId="2" applyBorder="1">
      <alignment vertical="center"/>
    </xf>
    <xf numFmtId="38" fontId="1" fillId="0" borderId="72" xfId="2" applyBorder="1">
      <alignment vertical="center"/>
    </xf>
    <xf numFmtId="38" fontId="0" fillId="0" borderId="63" xfId="2" applyFont="1" applyBorder="1" applyAlignment="1">
      <alignment horizontal="center" vertical="center"/>
    </xf>
    <xf numFmtId="38" fontId="1" fillId="2" borderId="69" xfId="2" applyFill="1" applyBorder="1">
      <alignment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2" borderId="22" xfId="1" applyFont="1" applyFill="1" applyBorder="1" applyAlignment="1">
      <alignment horizontal="center" vertical="center"/>
    </xf>
    <xf numFmtId="0" fontId="10" fillId="2" borderId="23" xfId="1" applyFont="1" applyFill="1" applyBorder="1" applyAlignment="1">
      <alignment horizontal="center" vertical="center"/>
    </xf>
    <xf numFmtId="0" fontId="10" fillId="2" borderId="24" xfId="1" applyFont="1" applyFill="1" applyBorder="1" applyAlignment="1">
      <alignment horizontal="center" vertical="center"/>
    </xf>
    <xf numFmtId="0" fontId="11" fillId="0" borderId="0" xfId="1" quotePrefix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0" fillId="0" borderId="22" xfId="1" applyFont="1" applyBorder="1" applyAlignment="1">
      <alignment horizontal="center" vertical="distributed"/>
    </xf>
    <xf numFmtId="0" fontId="10" fillId="0" borderId="23" xfId="1" applyFont="1" applyBorder="1" applyAlignment="1">
      <alignment horizontal="center" vertical="distributed"/>
    </xf>
    <xf numFmtId="0" fontId="10" fillId="0" borderId="24" xfId="1" applyFont="1" applyBorder="1" applyAlignment="1">
      <alignment horizontal="center" vertical="distributed"/>
    </xf>
    <xf numFmtId="0" fontId="10" fillId="0" borderId="26" xfId="1" applyFont="1" applyBorder="1" applyAlignment="1">
      <alignment horizontal="center" vertical="center" textRotation="255"/>
    </xf>
    <xf numFmtId="0" fontId="10" fillId="0" borderId="8" xfId="1" applyFont="1" applyBorder="1" applyAlignment="1">
      <alignment horizontal="center" vertical="center" textRotation="255"/>
    </xf>
    <xf numFmtId="0" fontId="10" fillId="0" borderId="30" xfId="1" applyFont="1" applyBorder="1" applyAlignment="1">
      <alignment horizontal="center" vertical="center" textRotation="255"/>
    </xf>
    <xf numFmtId="0" fontId="10" fillId="0" borderId="27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distributed"/>
    </xf>
    <xf numFmtId="0" fontId="10" fillId="0" borderId="10" xfId="1" applyFont="1" applyBorder="1" applyAlignment="1">
      <alignment horizontal="center" vertical="distributed"/>
    </xf>
    <xf numFmtId="0" fontId="10" fillId="0" borderId="31" xfId="1" applyFont="1" applyBorder="1" applyAlignment="1">
      <alignment horizontal="center" vertical="distributed"/>
    </xf>
    <xf numFmtId="0" fontId="10" fillId="0" borderId="32" xfId="1" applyFont="1" applyBorder="1" applyAlignment="1">
      <alignment horizontal="center" vertical="distributed"/>
    </xf>
    <xf numFmtId="0" fontId="10" fillId="0" borderId="3" xfId="1" applyFont="1" applyBorder="1" applyAlignment="1">
      <alignment horizontal="center" vertical="distributed" textRotation="255"/>
    </xf>
    <xf numFmtId="0" fontId="10" fillId="0" borderId="9" xfId="1" applyFont="1" applyBorder="1" applyAlignment="1">
      <alignment horizontal="center" vertical="distributed" textRotation="255"/>
    </xf>
    <xf numFmtId="0" fontId="10" fillId="0" borderId="15" xfId="1" applyFont="1" applyBorder="1" applyAlignment="1">
      <alignment horizontal="center" vertical="distributed" textRotation="255"/>
    </xf>
    <xf numFmtId="0" fontId="10" fillId="2" borderId="7" xfId="1" applyFont="1" applyFill="1" applyBorder="1" applyAlignment="1">
      <alignment horizontal="center" vertical="distributed" textRotation="255"/>
    </xf>
    <xf numFmtId="0" fontId="10" fillId="2" borderId="13" xfId="1" applyFont="1" applyFill="1" applyBorder="1" applyAlignment="1">
      <alignment horizontal="center" vertical="distributed" textRotation="255"/>
    </xf>
    <xf numFmtId="0" fontId="10" fillId="2" borderId="19" xfId="1" applyFont="1" applyFill="1" applyBorder="1" applyAlignment="1">
      <alignment horizontal="center" vertical="distributed" textRotation="255"/>
    </xf>
    <xf numFmtId="0" fontId="10" fillId="0" borderId="2" xfId="1" applyFont="1" applyBorder="1" applyAlignment="1">
      <alignment vertical="center" textRotation="255"/>
    </xf>
    <xf numFmtId="0" fontId="10" fillId="0" borderId="8" xfId="1" applyFont="1" applyBorder="1" applyAlignment="1">
      <alignment vertical="center" textRotation="255"/>
    </xf>
    <xf numFmtId="0" fontId="10" fillId="0" borderId="14" xfId="1" applyFont="1" applyBorder="1" applyAlignment="1">
      <alignment vertical="center" textRotation="255"/>
    </xf>
    <xf numFmtId="0" fontId="10" fillId="0" borderId="3" xfId="1" applyFont="1" applyBorder="1" applyAlignment="1">
      <alignment horizontal="center" vertical="center" textRotation="255"/>
    </xf>
    <xf numFmtId="0" fontId="10" fillId="0" borderId="9" xfId="1" applyFont="1" applyBorder="1" applyAlignment="1">
      <alignment horizontal="center" vertical="center" textRotation="255"/>
    </xf>
    <xf numFmtId="0" fontId="10" fillId="0" borderId="15" xfId="1" applyFont="1" applyBorder="1" applyAlignment="1">
      <alignment horizontal="center" vertical="center" textRotation="255"/>
    </xf>
    <xf numFmtId="0" fontId="10" fillId="0" borderId="14" xfId="1" applyFont="1" applyBorder="1" applyAlignment="1">
      <alignment horizontal="center" vertical="center" textRotation="255"/>
    </xf>
    <xf numFmtId="0" fontId="10" fillId="0" borderId="10" xfId="1" applyFont="1" applyBorder="1" applyAlignment="1">
      <alignment horizontal="center" vertical="center" textRotation="255"/>
    </xf>
    <xf numFmtId="0" fontId="10" fillId="0" borderId="16" xfId="1" applyFont="1" applyBorder="1" applyAlignment="1">
      <alignment horizontal="center" vertical="center" textRotation="255"/>
    </xf>
    <xf numFmtId="0" fontId="9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9" fillId="0" borderId="1" xfId="1" applyFont="1" applyBorder="1" applyAlignment="1">
      <alignment horizontal="right"/>
    </xf>
    <xf numFmtId="0" fontId="1" fillId="0" borderId="1" xfId="1" applyBorder="1"/>
    <xf numFmtId="0" fontId="10" fillId="0" borderId="2" xfId="1" applyFont="1" applyBorder="1" applyAlignment="1">
      <alignment horizontal="center" vertical="distributed"/>
    </xf>
    <xf numFmtId="0" fontId="10" fillId="0" borderId="3" xfId="1" applyFont="1" applyBorder="1" applyAlignment="1">
      <alignment horizontal="center" vertical="distributed"/>
    </xf>
    <xf numFmtId="0" fontId="10" fillId="0" borderId="4" xfId="1" applyFont="1" applyBorder="1" applyAlignment="1">
      <alignment horizontal="center" vertical="distributed"/>
    </xf>
    <xf numFmtId="0" fontId="10" fillId="0" borderId="5" xfId="1" applyFont="1" applyBorder="1" applyAlignment="1">
      <alignment horizontal="center" vertical="distributed" textRotation="255"/>
    </xf>
    <xf numFmtId="0" fontId="10" fillId="0" borderId="11" xfId="1" applyFont="1" applyBorder="1" applyAlignment="1">
      <alignment horizontal="center" vertical="distributed" textRotation="255"/>
    </xf>
    <xf numFmtId="0" fontId="10" fillId="0" borderId="17" xfId="1" applyFont="1" applyBorder="1" applyAlignment="1">
      <alignment horizontal="center" vertical="distributed" textRotation="255"/>
    </xf>
    <xf numFmtId="0" fontId="10" fillId="0" borderId="6" xfId="1" applyFont="1" applyBorder="1" applyAlignment="1">
      <alignment horizontal="center" vertical="distributed" textRotation="255"/>
    </xf>
    <xf numFmtId="0" fontId="1" fillId="0" borderId="12" xfId="1" applyBorder="1" applyAlignment="1">
      <alignment horizontal="center" vertical="distributed" textRotation="255"/>
    </xf>
    <xf numFmtId="0" fontId="1" fillId="0" borderId="18" xfId="1" applyBorder="1" applyAlignment="1">
      <alignment horizontal="center" vertical="distributed" textRotation="255"/>
    </xf>
    <xf numFmtId="0" fontId="10" fillId="0" borderId="2" xfId="1" applyFont="1" applyBorder="1" applyAlignment="1">
      <alignment horizontal="center" vertical="center" textRotation="255"/>
    </xf>
    <xf numFmtId="0" fontId="10" fillId="0" borderId="15" xfId="1" applyFont="1" applyBorder="1" applyAlignment="1">
      <alignment horizontal="center" vertical="distributed"/>
    </xf>
    <xf numFmtId="0" fontId="10" fillId="0" borderId="16" xfId="1" applyFont="1" applyBorder="1" applyAlignment="1">
      <alignment horizontal="center" vertical="distributed"/>
    </xf>
    <xf numFmtId="0" fontId="10" fillId="2" borderId="20" xfId="1" applyFont="1" applyFill="1" applyBorder="1" applyAlignment="1">
      <alignment horizontal="center" vertical="distributed" textRotation="255"/>
    </xf>
    <xf numFmtId="0" fontId="1" fillId="2" borderId="21" xfId="1" applyFill="1" applyBorder="1"/>
    <xf numFmtId="0" fontId="1" fillId="2" borderId="37" xfId="1" applyFill="1" applyBorder="1"/>
    <xf numFmtId="0" fontId="1" fillId="0" borderId="12" xfId="1" applyBorder="1"/>
    <xf numFmtId="0" fontId="1" fillId="0" borderId="18" xfId="1" applyBorder="1"/>
    <xf numFmtId="0" fontId="10" fillId="0" borderId="12" xfId="1" applyFont="1" applyBorder="1" applyAlignment="1">
      <alignment horizontal="center" vertical="distributed" textRotation="255"/>
    </xf>
    <xf numFmtId="0" fontId="10" fillId="0" borderId="18" xfId="1" applyFont="1" applyBorder="1" applyAlignment="1">
      <alignment horizontal="center" vertical="distributed" textRotation="255"/>
    </xf>
    <xf numFmtId="0" fontId="10" fillId="0" borderId="35" xfId="1" applyFont="1" applyBorder="1" applyAlignment="1">
      <alignment horizontal="center" vertical="distributed" textRotation="255"/>
    </xf>
    <xf numFmtId="0" fontId="1" fillId="0" borderId="36" xfId="1" applyBorder="1" applyAlignment="1">
      <alignment horizontal="center" vertical="distributed"/>
    </xf>
    <xf numFmtId="0" fontId="10" fillId="0" borderId="6" xfId="1" applyFont="1" applyBorder="1" applyAlignment="1">
      <alignment vertical="distributed" textRotation="255"/>
    </xf>
    <xf numFmtId="0" fontId="1" fillId="0" borderId="12" xfId="1" applyBorder="1" applyAlignment="1">
      <alignment vertical="distributed"/>
    </xf>
    <xf numFmtId="0" fontId="10" fillId="0" borderId="39" xfId="1" applyFont="1" applyBorder="1" applyAlignment="1">
      <alignment horizontal="center" vertical="distributed" textRotation="255"/>
    </xf>
    <xf numFmtId="0" fontId="1" fillId="0" borderId="41" xfId="1" applyBorder="1"/>
    <xf numFmtId="0" fontId="1" fillId="0" borderId="47" xfId="1" applyBorder="1"/>
    <xf numFmtId="0" fontId="10" fillId="0" borderId="73" xfId="1" applyFont="1" applyBorder="1" applyAlignment="1">
      <alignment horizontal="center" vertical="distributed" textRotation="255"/>
    </xf>
    <xf numFmtId="0" fontId="10" fillId="0" borderId="74" xfId="1" applyFont="1" applyBorder="1" applyAlignment="1">
      <alignment horizontal="center" vertical="distributed" textRotation="255"/>
    </xf>
    <xf numFmtId="0" fontId="10" fillId="0" borderId="56" xfId="1" applyFont="1" applyBorder="1" applyAlignment="1">
      <alignment horizontal="center" vertical="distributed" textRotation="255"/>
    </xf>
    <xf numFmtId="0" fontId="1" fillId="0" borderId="36" xfId="1" applyBorder="1"/>
    <xf numFmtId="0" fontId="1" fillId="0" borderId="46" xfId="1" applyBorder="1"/>
    <xf numFmtId="0" fontId="10" fillId="0" borderId="38" xfId="1" applyFont="1" applyBorder="1" applyAlignment="1">
      <alignment horizontal="center" vertical="distributed" textRotation="255"/>
    </xf>
    <xf numFmtId="0" fontId="1" fillId="0" borderId="50" xfId="1" applyBorder="1" applyAlignment="1">
      <alignment horizontal="center" vertical="distributed"/>
    </xf>
    <xf numFmtId="0" fontId="1" fillId="0" borderId="58" xfId="1" applyBorder="1" applyAlignment="1">
      <alignment horizontal="center" vertical="distributed"/>
    </xf>
    <xf numFmtId="0" fontId="10" fillId="2" borderId="6" xfId="1" applyFont="1" applyFill="1" applyBorder="1" applyAlignment="1">
      <alignment horizontal="center" vertical="distributed" textRotation="255"/>
    </xf>
    <xf numFmtId="0" fontId="1" fillId="2" borderId="12" xfId="1" applyFill="1" applyBorder="1"/>
    <xf numFmtId="0" fontId="1" fillId="2" borderId="18" xfId="1" applyFill="1" applyBorder="1"/>
    <xf numFmtId="0" fontId="1" fillId="0" borderId="46" xfId="1" applyBorder="1" applyAlignment="1">
      <alignment horizontal="center" vertical="distributed"/>
    </xf>
    <xf numFmtId="0" fontId="1" fillId="0" borderId="18" xfId="1" applyBorder="1" applyAlignment="1">
      <alignment vertical="distributed"/>
    </xf>
    <xf numFmtId="0" fontId="10" fillId="0" borderId="65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0" fontId="10" fillId="0" borderId="66" xfId="1" applyFont="1" applyBorder="1" applyAlignment="1">
      <alignment horizontal="center" vertical="center"/>
    </xf>
    <xf numFmtId="0" fontId="10" fillId="0" borderId="36" xfId="1" applyFont="1" applyBorder="1" applyAlignment="1">
      <alignment horizontal="center" vertical="center"/>
    </xf>
    <xf numFmtId="0" fontId="10" fillId="0" borderId="67" xfId="1" applyFont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10" fillId="0" borderId="44" xfId="1" applyFont="1" applyBorder="1" applyAlignment="1">
      <alignment horizontal="center" vertical="distributed" textRotation="255"/>
    </xf>
    <xf numFmtId="0" fontId="1" fillId="0" borderId="45" xfId="1" applyBorder="1"/>
    <xf numFmtId="0" fontId="10" fillId="0" borderId="48" xfId="1" applyFont="1" applyBorder="1" applyAlignment="1">
      <alignment horizontal="center" vertical="distributed" textRotation="255"/>
    </xf>
    <xf numFmtId="0" fontId="1" fillId="0" borderId="0" xfId="1" applyBorder="1"/>
  </cellXfs>
  <cellStyles count="3">
    <cellStyle name="桁区切り 2" xfId="2" xr:uid="{B2C0E21B-590A-4967-956D-BDFC07EC3AED}"/>
    <cellStyle name="標準" xfId="0" builtinId="0"/>
    <cellStyle name="標準_コピー ～ 市町村 管轄 郡別☆" xfId="1" xr:uid="{8E09093C-DBA8-4D9B-8168-E61BA49AAE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114300</xdr:rowOff>
    </xdr:from>
    <xdr:to>
      <xdr:col>1</xdr:col>
      <xdr:colOff>161925</xdr:colOff>
      <xdr:row>2</xdr:row>
      <xdr:rowOff>85725</xdr:rowOff>
    </xdr:to>
    <xdr:pic>
      <xdr:nvPicPr>
        <xdr:cNvPr id="2" name="Picture 3" descr="BD10263_">
          <a:extLst>
            <a:ext uri="{FF2B5EF4-FFF2-40B4-BE49-F238E27FC236}">
              <a16:creationId xmlns:a16="http://schemas.microsoft.com/office/drawing/2014/main" id="{84B6BB21-6422-42EC-9319-1A80B47AD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4300"/>
          <a:ext cx="352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0</xdr:row>
      <xdr:rowOff>180975</xdr:rowOff>
    </xdr:from>
    <xdr:to>
      <xdr:col>5</xdr:col>
      <xdr:colOff>390525</xdr:colOff>
      <xdr:row>2</xdr:row>
      <xdr:rowOff>114300</xdr:rowOff>
    </xdr:to>
    <xdr:sp macro="" textlink="">
      <xdr:nvSpPr>
        <xdr:cNvPr id="3" name="WordArt 3">
          <a:extLst>
            <a:ext uri="{FF2B5EF4-FFF2-40B4-BE49-F238E27FC236}">
              <a16:creationId xmlns:a16="http://schemas.microsoft.com/office/drawing/2014/main" id="{5E1871AA-CBF3-4589-B348-7AD2F5B36F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180975"/>
          <a:ext cx="2676525" cy="314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i="1" kern="10" spc="0">
              <a:ln w="9525">
                <a:noFill/>
                <a:round/>
                <a:headEnd/>
                <a:tailEnd/>
              </a:ln>
              <a:solidFill>
                <a:srgbClr val="0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青森県の保有車両数状況</a:t>
          </a:r>
          <a:r>
            <a:rPr lang="en-US" altLang="ja-JP" sz="3600" i="1" kern="10" spc="0">
              <a:ln w="9525">
                <a:noFill/>
                <a:round/>
                <a:headEnd/>
                <a:tailEnd/>
              </a:ln>
              <a:solidFill>
                <a:srgbClr val="0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(Ⅲ)</a:t>
          </a:r>
          <a:endParaRPr lang="ja-JP" altLang="en-US" sz="3600" i="1" kern="10" spc="0">
            <a:ln w="9525">
              <a:noFill/>
              <a:round/>
              <a:headEnd/>
              <a:tailEnd/>
            </a:ln>
            <a:solidFill>
              <a:srgbClr val="000080"/>
            </a:solidFill>
            <a:effectLst>
              <a:outerShdw dist="35921" dir="2700000" algn="ctr" rotWithShape="0">
                <a:srgbClr val="C0C0C0">
                  <a:alpha val="80000"/>
                </a:srgbClr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A96C1-A06E-4C4D-9EA3-959D2695BBDC}">
  <sheetPr>
    <tabColor rgb="FF92D050"/>
  </sheetPr>
  <dimension ref="A1:O60"/>
  <sheetViews>
    <sheetView tabSelected="1" zoomScaleNormal="100" workbookViewId="0">
      <selection activeCell="I65" sqref="I65"/>
    </sheetView>
  </sheetViews>
  <sheetFormatPr defaultRowHeight="13.5"/>
  <cols>
    <col min="1" max="1" width="4" style="1" customWidth="1"/>
    <col min="2" max="2" width="7.25" style="1" customWidth="1"/>
    <col min="3" max="3" width="8.75" style="1" customWidth="1"/>
    <col min="4" max="15" width="9.5" style="1" customWidth="1"/>
    <col min="16" max="16384" width="9" style="1"/>
  </cols>
  <sheetData>
    <row r="1" spans="1:15" ht="15" customHeight="1"/>
    <row r="2" spans="1:15" ht="15" customHeight="1"/>
    <row r="3" spans="1:15" ht="15" customHeight="1"/>
    <row r="4" spans="1:15" ht="15" customHeight="1">
      <c r="B4" s="2"/>
      <c r="C4" s="2"/>
      <c r="D4" s="2"/>
      <c r="E4" s="2"/>
      <c r="F4" s="2"/>
      <c r="G4" s="3"/>
    </row>
    <row r="5" spans="1:15" ht="15" customHeight="1">
      <c r="A5" s="4" t="s">
        <v>0</v>
      </c>
      <c r="B5" s="5"/>
      <c r="C5" s="6"/>
      <c r="D5" s="6"/>
      <c r="E5" s="6"/>
      <c r="M5" s="154" t="s">
        <v>1</v>
      </c>
      <c r="N5" s="155"/>
      <c r="O5" s="155"/>
    </row>
    <row r="6" spans="1:15" ht="15" customHeight="1" thickBot="1">
      <c r="M6" s="156" t="s">
        <v>2</v>
      </c>
      <c r="N6" s="157"/>
      <c r="O6" s="157"/>
    </row>
    <row r="7" spans="1:15" ht="48" customHeight="1">
      <c r="A7" s="158" t="s">
        <v>3</v>
      </c>
      <c r="B7" s="159"/>
      <c r="C7" s="160"/>
      <c r="D7" s="161" t="s">
        <v>4</v>
      </c>
      <c r="E7" s="139" t="s">
        <v>5</v>
      </c>
      <c r="F7" s="139" t="s">
        <v>6</v>
      </c>
      <c r="G7" s="139" t="s">
        <v>7</v>
      </c>
      <c r="H7" s="139" t="s">
        <v>8</v>
      </c>
      <c r="I7" s="164" t="s">
        <v>9</v>
      </c>
      <c r="J7" s="164" t="s">
        <v>10</v>
      </c>
      <c r="K7" s="139" t="s">
        <v>11</v>
      </c>
      <c r="L7" s="139" t="s">
        <v>12</v>
      </c>
      <c r="M7" s="139" t="s">
        <v>13</v>
      </c>
      <c r="N7" s="139" t="s">
        <v>14</v>
      </c>
      <c r="O7" s="142" t="s">
        <v>15</v>
      </c>
    </row>
    <row r="8" spans="1:15" ht="13.5" customHeight="1">
      <c r="A8" s="132" t="s">
        <v>16</v>
      </c>
      <c r="B8" s="149" t="s">
        <v>17</v>
      </c>
      <c r="C8" s="152" t="s">
        <v>18</v>
      </c>
      <c r="D8" s="162"/>
      <c r="E8" s="140"/>
      <c r="F8" s="140"/>
      <c r="G8" s="140"/>
      <c r="H8" s="140"/>
      <c r="I8" s="165"/>
      <c r="J8" s="165"/>
      <c r="K8" s="140"/>
      <c r="L8" s="140"/>
      <c r="M8" s="140"/>
      <c r="N8" s="140"/>
      <c r="O8" s="143"/>
    </row>
    <row r="9" spans="1:15">
      <c r="A9" s="132"/>
      <c r="B9" s="149"/>
      <c r="C9" s="152"/>
      <c r="D9" s="162"/>
      <c r="E9" s="140"/>
      <c r="F9" s="140"/>
      <c r="G9" s="140"/>
      <c r="H9" s="140"/>
      <c r="I9" s="165"/>
      <c r="J9" s="165"/>
      <c r="K9" s="140"/>
      <c r="L9" s="140"/>
      <c r="M9" s="140"/>
      <c r="N9" s="140"/>
      <c r="O9" s="143"/>
    </row>
    <row r="10" spans="1:15" ht="18.75" customHeight="1" thickBot="1">
      <c r="A10" s="151"/>
      <c r="B10" s="150"/>
      <c r="C10" s="153"/>
      <c r="D10" s="163"/>
      <c r="E10" s="141"/>
      <c r="F10" s="141"/>
      <c r="G10" s="141"/>
      <c r="H10" s="141"/>
      <c r="I10" s="166"/>
      <c r="J10" s="166"/>
      <c r="K10" s="141"/>
      <c r="L10" s="141"/>
      <c r="M10" s="141"/>
      <c r="N10" s="141"/>
      <c r="O10" s="144"/>
    </row>
    <row r="11" spans="1:15" ht="21" customHeight="1">
      <c r="A11" s="145" t="s">
        <v>19</v>
      </c>
      <c r="B11" s="148" t="s">
        <v>20</v>
      </c>
      <c r="C11" s="7" t="s">
        <v>21</v>
      </c>
      <c r="D11" s="8">
        <v>4314</v>
      </c>
      <c r="E11" s="9">
        <v>2705</v>
      </c>
      <c r="F11" s="9">
        <v>572</v>
      </c>
      <c r="G11" s="9">
        <v>1151</v>
      </c>
      <c r="H11" s="9">
        <v>1065</v>
      </c>
      <c r="I11" s="9">
        <v>933</v>
      </c>
      <c r="J11" s="9">
        <v>594</v>
      </c>
      <c r="K11" s="9">
        <v>3707</v>
      </c>
      <c r="L11" s="9">
        <v>1825</v>
      </c>
      <c r="M11" s="9">
        <v>723</v>
      </c>
      <c r="N11" s="9">
        <v>7</v>
      </c>
      <c r="O11" s="10">
        <f t="shared" ref="O11:O56" si="0">D11+E11+F11+G11+H11+I11+J11+K11+L11+M11</f>
        <v>17589</v>
      </c>
    </row>
    <row r="12" spans="1:15" ht="21" customHeight="1">
      <c r="A12" s="146"/>
      <c r="B12" s="149"/>
      <c r="C12" s="11" t="s">
        <v>22</v>
      </c>
      <c r="D12" s="12">
        <v>2239</v>
      </c>
      <c r="E12" s="13">
        <v>983</v>
      </c>
      <c r="F12" s="13">
        <v>233</v>
      </c>
      <c r="G12" s="13">
        <v>262</v>
      </c>
      <c r="H12" s="13">
        <v>212</v>
      </c>
      <c r="I12" s="13">
        <v>195</v>
      </c>
      <c r="J12" s="13">
        <v>111</v>
      </c>
      <c r="K12" s="13">
        <v>2280</v>
      </c>
      <c r="L12" s="13">
        <v>377</v>
      </c>
      <c r="M12" s="13">
        <v>81</v>
      </c>
      <c r="N12" s="13">
        <v>0</v>
      </c>
      <c r="O12" s="14">
        <f t="shared" si="0"/>
        <v>6973</v>
      </c>
    </row>
    <row r="13" spans="1:15" ht="21" customHeight="1">
      <c r="A13" s="146"/>
      <c r="B13" s="149"/>
      <c r="C13" s="11" t="s">
        <v>23</v>
      </c>
      <c r="D13" s="12">
        <f t="shared" ref="D13:M13" si="1">SUM(D11:D12)</f>
        <v>6553</v>
      </c>
      <c r="E13" s="12">
        <f t="shared" si="1"/>
        <v>3688</v>
      </c>
      <c r="F13" s="12">
        <f t="shared" si="1"/>
        <v>805</v>
      </c>
      <c r="G13" s="12">
        <f>SUM(G11:G12)</f>
        <v>1413</v>
      </c>
      <c r="H13" s="12">
        <f t="shared" si="1"/>
        <v>1277</v>
      </c>
      <c r="I13" s="12">
        <f>SUM(I11:I12)</f>
        <v>1128</v>
      </c>
      <c r="J13" s="12">
        <f>SUM(J11:J12)</f>
        <v>705</v>
      </c>
      <c r="K13" s="12">
        <f t="shared" si="1"/>
        <v>5987</v>
      </c>
      <c r="L13" s="12">
        <f>SUM(L11:L12)</f>
        <v>2202</v>
      </c>
      <c r="M13" s="12">
        <f t="shared" si="1"/>
        <v>804</v>
      </c>
      <c r="N13" s="12">
        <f>SUM(N11:N12)</f>
        <v>7</v>
      </c>
      <c r="O13" s="14">
        <f t="shared" si="0"/>
        <v>24562</v>
      </c>
    </row>
    <row r="14" spans="1:15" ht="21" customHeight="1">
      <c r="A14" s="146"/>
      <c r="B14" s="149" t="s">
        <v>24</v>
      </c>
      <c r="C14" s="11" t="s">
        <v>21</v>
      </c>
      <c r="D14" s="12">
        <v>8296</v>
      </c>
      <c r="E14" s="13">
        <v>6155</v>
      </c>
      <c r="F14" s="13">
        <v>1210</v>
      </c>
      <c r="G14" s="13">
        <v>1923</v>
      </c>
      <c r="H14" s="13">
        <v>1460</v>
      </c>
      <c r="I14" s="13">
        <v>1745</v>
      </c>
      <c r="J14" s="13">
        <v>1133</v>
      </c>
      <c r="K14" s="13">
        <v>7957</v>
      </c>
      <c r="L14" s="13">
        <v>3034</v>
      </c>
      <c r="M14" s="13">
        <v>1089</v>
      </c>
      <c r="N14" s="13">
        <v>9</v>
      </c>
      <c r="O14" s="14">
        <f t="shared" si="0"/>
        <v>34002</v>
      </c>
    </row>
    <row r="15" spans="1:15" ht="21" customHeight="1">
      <c r="A15" s="146"/>
      <c r="B15" s="149"/>
      <c r="C15" s="11" t="s">
        <v>22</v>
      </c>
      <c r="D15" s="12">
        <v>160</v>
      </c>
      <c r="E15" s="13">
        <v>109</v>
      </c>
      <c r="F15" s="13">
        <v>13</v>
      </c>
      <c r="G15" s="13">
        <v>11</v>
      </c>
      <c r="H15" s="13">
        <v>21</v>
      </c>
      <c r="I15" s="13">
        <v>13</v>
      </c>
      <c r="J15" s="13">
        <v>12</v>
      </c>
      <c r="K15" s="13">
        <v>112</v>
      </c>
      <c r="L15" s="13">
        <v>27</v>
      </c>
      <c r="M15" s="13">
        <v>12</v>
      </c>
      <c r="N15" s="13">
        <v>0</v>
      </c>
      <c r="O15" s="14">
        <f t="shared" si="0"/>
        <v>490</v>
      </c>
    </row>
    <row r="16" spans="1:15" ht="21" customHeight="1">
      <c r="A16" s="146"/>
      <c r="B16" s="149"/>
      <c r="C16" s="11" t="s">
        <v>23</v>
      </c>
      <c r="D16" s="12">
        <f t="shared" ref="D16:N16" si="2">SUM(D14:D15)</f>
        <v>8456</v>
      </c>
      <c r="E16" s="12">
        <f t="shared" si="2"/>
        <v>6264</v>
      </c>
      <c r="F16" s="12">
        <f t="shared" si="2"/>
        <v>1223</v>
      </c>
      <c r="G16" s="12">
        <f t="shared" si="2"/>
        <v>1934</v>
      </c>
      <c r="H16" s="12">
        <f t="shared" si="2"/>
        <v>1481</v>
      </c>
      <c r="I16" s="12">
        <f t="shared" si="2"/>
        <v>1758</v>
      </c>
      <c r="J16" s="12">
        <f t="shared" si="2"/>
        <v>1145</v>
      </c>
      <c r="K16" s="12">
        <f t="shared" si="2"/>
        <v>8069</v>
      </c>
      <c r="L16" s="12">
        <f t="shared" si="2"/>
        <v>3061</v>
      </c>
      <c r="M16" s="12">
        <f t="shared" si="2"/>
        <v>1101</v>
      </c>
      <c r="N16" s="12">
        <f t="shared" si="2"/>
        <v>9</v>
      </c>
      <c r="O16" s="14">
        <f t="shared" si="0"/>
        <v>34492</v>
      </c>
    </row>
    <row r="17" spans="1:15" ht="21" customHeight="1">
      <c r="A17" s="146"/>
      <c r="B17" s="149" t="s">
        <v>25</v>
      </c>
      <c r="C17" s="11" t="s">
        <v>21</v>
      </c>
      <c r="D17" s="12">
        <v>15</v>
      </c>
      <c r="E17" s="13">
        <v>56</v>
      </c>
      <c r="F17" s="13">
        <v>2</v>
      </c>
      <c r="G17" s="13">
        <v>6</v>
      </c>
      <c r="H17" s="13">
        <v>9</v>
      </c>
      <c r="I17" s="13">
        <v>2</v>
      </c>
      <c r="J17" s="13">
        <v>2</v>
      </c>
      <c r="K17" s="13">
        <v>22</v>
      </c>
      <c r="L17" s="13">
        <v>16</v>
      </c>
      <c r="M17" s="13">
        <v>6</v>
      </c>
      <c r="N17" s="13">
        <v>0</v>
      </c>
      <c r="O17" s="14">
        <f t="shared" si="0"/>
        <v>136</v>
      </c>
    </row>
    <row r="18" spans="1:15" ht="21" customHeight="1">
      <c r="A18" s="146"/>
      <c r="B18" s="149"/>
      <c r="C18" s="11" t="s">
        <v>22</v>
      </c>
      <c r="D18" s="12">
        <v>173</v>
      </c>
      <c r="E18" s="13">
        <v>50</v>
      </c>
      <c r="F18" s="13">
        <v>19</v>
      </c>
      <c r="G18" s="13">
        <v>12</v>
      </c>
      <c r="H18" s="13">
        <v>3</v>
      </c>
      <c r="I18" s="13">
        <v>8</v>
      </c>
      <c r="J18" s="13">
        <v>2</v>
      </c>
      <c r="K18" s="13">
        <v>457</v>
      </c>
      <c r="L18" s="13">
        <v>49</v>
      </c>
      <c r="M18" s="13">
        <v>0</v>
      </c>
      <c r="N18" s="13">
        <v>0</v>
      </c>
      <c r="O18" s="14">
        <f t="shared" si="0"/>
        <v>773</v>
      </c>
    </row>
    <row r="19" spans="1:15" ht="21" customHeight="1">
      <c r="A19" s="146"/>
      <c r="B19" s="149"/>
      <c r="C19" s="11" t="s">
        <v>23</v>
      </c>
      <c r="D19" s="12">
        <f t="shared" ref="D19:N19" si="3">SUM(D17:D18)</f>
        <v>188</v>
      </c>
      <c r="E19" s="12">
        <f t="shared" si="3"/>
        <v>106</v>
      </c>
      <c r="F19" s="12">
        <f>SUM(F17:F18)</f>
        <v>21</v>
      </c>
      <c r="G19" s="12">
        <f t="shared" si="3"/>
        <v>18</v>
      </c>
      <c r="H19" s="12">
        <f t="shared" si="3"/>
        <v>12</v>
      </c>
      <c r="I19" s="12">
        <f t="shared" si="3"/>
        <v>10</v>
      </c>
      <c r="J19" s="12">
        <f t="shared" si="3"/>
        <v>4</v>
      </c>
      <c r="K19" s="12">
        <f t="shared" si="3"/>
        <v>479</v>
      </c>
      <c r="L19" s="12">
        <f t="shared" si="3"/>
        <v>65</v>
      </c>
      <c r="M19" s="12">
        <f t="shared" si="3"/>
        <v>6</v>
      </c>
      <c r="N19" s="12">
        <f t="shared" si="3"/>
        <v>0</v>
      </c>
      <c r="O19" s="14">
        <f t="shared" si="0"/>
        <v>909</v>
      </c>
    </row>
    <row r="20" spans="1:15" ht="21" customHeight="1">
      <c r="A20" s="146"/>
      <c r="B20" s="149" t="s">
        <v>26</v>
      </c>
      <c r="C20" s="11" t="s">
        <v>21</v>
      </c>
      <c r="D20" s="12">
        <f>SUM(D11,D14,D17)</f>
        <v>12625</v>
      </c>
      <c r="E20" s="12">
        <f>SUM(E11,E14,E17)</f>
        <v>8916</v>
      </c>
      <c r="F20" s="12">
        <f t="shared" ref="F20:N21" si="4">SUM(F11,F14,F17)</f>
        <v>1784</v>
      </c>
      <c r="G20" s="12">
        <f t="shared" si="4"/>
        <v>3080</v>
      </c>
      <c r="H20" s="12">
        <f t="shared" si="4"/>
        <v>2534</v>
      </c>
      <c r="I20" s="12">
        <f t="shared" si="4"/>
        <v>2680</v>
      </c>
      <c r="J20" s="12">
        <f t="shared" si="4"/>
        <v>1729</v>
      </c>
      <c r="K20" s="12">
        <f t="shared" si="4"/>
        <v>11686</v>
      </c>
      <c r="L20" s="12">
        <f t="shared" si="4"/>
        <v>4875</v>
      </c>
      <c r="M20" s="12">
        <f t="shared" si="4"/>
        <v>1818</v>
      </c>
      <c r="N20" s="12">
        <f>SUM(N11,N14,N17)</f>
        <v>16</v>
      </c>
      <c r="O20" s="14">
        <f t="shared" si="0"/>
        <v>51727</v>
      </c>
    </row>
    <row r="21" spans="1:15" ht="21" customHeight="1">
      <c r="A21" s="146"/>
      <c r="B21" s="149"/>
      <c r="C21" s="11" t="s">
        <v>22</v>
      </c>
      <c r="D21" s="12">
        <f>SUM(D12,D15,D18)</f>
        <v>2572</v>
      </c>
      <c r="E21" s="12">
        <f>SUM(E12,E15,E18)</f>
        <v>1142</v>
      </c>
      <c r="F21" s="12">
        <f t="shared" si="4"/>
        <v>265</v>
      </c>
      <c r="G21" s="12">
        <f t="shared" si="4"/>
        <v>285</v>
      </c>
      <c r="H21" s="12">
        <f t="shared" si="4"/>
        <v>236</v>
      </c>
      <c r="I21" s="12">
        <f t="shared" si="4"/>
        <v>216</v>
      </c>
      <c r="J21" s="12">
        <f t="shared" si="4"/>
        <v>125</v>
      </c>
      <c r="K21" s="12">
        <f t="shared" si="4"/>
        <v>2849</v>
      </c>
      <c r="L21" s="12">
        <f t="shared" si="4"/>
        <v>453</v>
      </c>
      <c r="M21" s="12">
        <f t="shared" si="4"/>
        <v>93</v>
      </c>
      <c r="N21" s="12">
        <f t="shared" si="4"/>
        <v>0</v>
      </c>
      <c r="O21" s="14">
        <f t="shared" si="0"/>
        <v>8236</v>
      </c>
    </row>
    <row r="22" spans="1:15" ht="21" customHeight="1" thickBot="1">
      <c r="A22" s="147"/>
      <c r="B22" s="150"/>
      <c r="C22" s="15" t="s">
        <v>23</v>
      </c>
      <c r="D22" s="16">
        <f>SUM(D20:D21)</f>
        <v>15197</v>
      </c>
      <c r="E22" s="16">
        <f>SUM(E20:E21)</f>
        <v>10058</v>
      </c>
      <c r="F22" s="16">
        <f t="shared" ref="F22:N22" si="5">SUM(F20:F21)</f>
        <v>2049</v>
      </c>
      <c r="G22" s="16">
        <f t="shared" si="5"/>
        <v>3365</v>
      </c>
      <c r="H22" s="16">
        <f t="shared" si="5"/>
        <v>2770</v>
      </c>
      <c r="I22" s="16">
        <f t="shared" si="5"/>
        <v>2896</v>
      </c>
      <c r="J22" s="16">
        <f t="shared" si="5"/>
        <v>1854</v>
      </c>
      <c r="K22" s="16">
        <f t="shared" si="5"/>
        <v>14535</v>
      </c>
      <c r="L22" s="16">
        <f t="shared" si="5"/>
        <v>5328</v>
      </c>
      <c r="M22" s="16">
        <f t="shared" si="5"/>
        <v>1911</v>
      </c>
      <c r="N22" s="16">
        <f t="shared" si="5"/>
        <v>16</v>
      </c>
      <c r="O22" s="17">
        <f t="shared" si="0"/>
        <v>59963</v>
      </c>
    </row>
    <row r="23" spans="1:15" ht="21" customHeight="1">
      <c r="A23" s="145" t="s">
        <v>27</v>
      </c>
      <c r="B23" s="148" t="s">
        <v>20</v>
      </c>
      <c r="C23" s="7" t="s">
        <v>21</v>
      </c>
      <c r="D23" s="8">
        <v>63</v>
      </c>
      <c r="E23" s="9">
        <v>28</v>
      </c>
      <c r="F23" s="9">
        <v>4</v>
      </c>
      <c r="G23" s="9">
        <v>8</v>
      </c>
      <c r="H23" s="9">
        <v>21</v>
      </c>
      <c r="I23" s="9">
        <v>24</v>
      </c>
      <c r="J23" s="9">
        <v>9</v>
      </c>
      <c r="K23" s="9">
        <v>65</v>
      </c>
      <c r="L23" s="9">
        <v>9</v>
      </c>
      <c r="M23" s="9">
        <v>9</v>
      </c>
      <c r="N23" s="9">
        <v>0</v>
      </c>
      <c r="O23" s="10">
        <f t="shared" si="0"/>
        <v>240</v>
      </c>
    </row>
    <row r="24" spans="1:15" ht="21" customHeight="1">
      <c r="A24" s="146"/>
      <c r="B24" s="149"/>
      <c r="C24" s="11" t="s">
        <v>22</v>
      </c>
      <c r="D24" s="12">
        <v>301</v>
      </c>
      <c r="E24" s="13">
        <v>133</v>
      </c>
      <c r="F24" s="13">
        <v>19</v>
      </c>
      <c r="G24" s="13">
        <v>76</v>
      </c>
      <c r="H24" s="13">
        <v>72</v>
      </c>
      <c r="I24" s="13">
        <v>19</v>
      </c>
      <c r="J24" s="13">
        <v>0</v>
      </c>
      <c r="K24" s="13">
        <v>237</v>
      </c>
      <c r="L24" s="13">
        <v>95</v>
      </c>
      <c r="M24" s="13">
        <v>41</v>
      </c>
      <c r="N24" s="13">
        <v>0</v>
      </c>
      <c r="O24" s="14">
        <f t="shared" si="0"/>
        <v>993</v>
      </c>
    </row>
    <row r="25" spans="1:15" ht="21" customHeight="1">
      <c r="A25" s="146"/>
      <c r="B25" s="149"/>
      <c r="C25" s="11" t="s">
        <v>23</v>
      </c>
      <c r="D25" s="12">
        <f t="shared" ref="D25:N25" si="6">SUM(D23:D24)</f>
        <v>364</v>
      </c>
      <c r="E25" s="12">
        <f t="shared" si="6"/>
        <v>161</v>
      </c>
      <c r="F25" s="12">
        <f t="shared" si="6"/>
        <v>23</v>
      </c>
      <c r="G25" s="12">
        <f t="shared" si="6"/>
        <v>84</v>
      </c>
      <c r="H25" s="12">
        <f t="shared" si="6"/>
        <v>93</v>
      </c>
      <c r="I25" s="12">
        <f t="shared" si="6"/>
        <v>43</v>
      </c>
      <c r="J25" s="12">
        <f t="shared" si="6"/>
        <v>9</v>
      </c>
      <c r="K25" s="12">
        <f t="shared" si="6"/>
        <v>302</v>
      </c>
      <c r="L25" s="12">
        <f t="shared" si="6"/>
        <v>104</v>
      </c>
      <c r="M25" s="12">
        <f t="shared" si="6"/>
        <v>50</v>
      </c>
      <c r="N25" s="12">
        <f t="shared" si="6"/>
        <v>0</v>
      </c>
      <c r="O25" s="14">
        <f t="shared" si="0"/>
        <v>1233</v>
      </c>
    </row>
    <row r="26" spans="1:15" ht="21" customHeight="1">
      <c r="A26" s="146"/>
      <c r="B26" s="149" t="s">
        <v>24</v>
      </c>
      <c r="C26" s="11" t="s">
        <v>21</v>
      </c>
      <c r="D26" s="12">
        <v>295</v>
      </c>
      <c r="E26" s="13">
        <v>214</v>
      </c>
      <c r="F26" s="13">
        <v>34</v>
      </c>
      <c r="G26" s="13">
        <v>79</v>
      </c>
      <c r="H26" s="13">
        <v>99</v>
      </c>
      <c r="I26" s="13">
        <v>57</v>
      </c>
      <c r="J26" s="13">
        <v>39</v>
      </c>
      <c r="K26" s="13">
        <v>272</v>
      </c>
      <c r="L26" s="13">
        <v>94</v>
      </c>
      <c r="M26" s="13">
        <v>83</v>
      </c>
      <c r="N26" s="13">
        <v>0</v>
      </c>
      <c r="O26" s="14">
        <f t="shared" si="0"/>
        <v>1266</v>
      </c>
    </row>
    <row r="27" spans="1:15" ht="21" customHeight="1">
      <c r="A27" s="146"/>
      <c r="B27" s="149"/>
      <c r="C27" s="11" t="s">
        <v>22</v>
      </c>
      <c r="D27" s="12">
        <v>52</v>
      </c>
      <c r="E27" s="13">
        <v>45</v>
      </c>
      <c r="F27" s="13">
        <v>17</v>
      </c>
      <c r="G27" s="13">
        <v>27</v>
      </c>
      <c r="H27" s="13">
        <v>20</v>
      </c>
      <c r="I27" s="13">
        <v>5</v>
      </c>
      <c r="J27" s="13">
        <v>0</v>
      </c>
      <c r="K27" s="13">
        <v>23</v>
      </c>
      <c r="L27" s="13">
        <v>7</v>
      </c>
      <c r="M27" s="13">
        <v>11</v>
      </c>
      <c r="N27" s="13">
        <v>0</v>
      </c>
      <c r="O27" s="14">
        <f t="shared" si="0"/>
        <v>207</v>
      </c>
    </row>
    <row r="28" spans="1:15" ht="21" customHeight="1">
      <c r="A28" s="146"/>
      <c r="B28" s="149"/>
      <c r="C28" s="11" t="s">
        <v>23</v>
      </c>
      <c r="D28" s="12">
        <f t="shared" ref="D28:N28" si="7">SUM(D26:D27)</f>
        <v>347</v>
      </c>
      <c r="E28" s="12">
        <f t="shared" si="7"/>
        <v>259</v>
      </c>
      <c r="F28" s="12">
        <f t="shared" si="7"/>
        <v>51</v>
      </c>
      <c r="G28" s="12">
        <f t="shared" si="7"/>
        <v>106</v>
      </c>
      <c r="H28" s="12">
        <f t="shared" si="7"/>
        <v>119</v>
      </c>
      <c r="I28" s="12">
        <f t="shared" si="7"/>
        <v>62</v>
      </c>
      <c r="J28" s="12">
        <f t="shared" si="7"/>
        <v>39</v>
      </c>
      <c r="K28" s="12">
        <f t="shared" si="7"/>
        <v>295</v>
      </c>
      <c r="L28" s="12">
        <f t="shared" si="7"/>
        <v>101</v>
      </c>
      <c r="M28" s="12">
        <f t="shared" si="7"/>
        <v>94</v>
      </c>
      <c r="N28" s="12">
        <f t="shared" si="7"/>
        <v>0</v>
      </c>
      <c r="O28" s="14">
        <f t="shared" si="0"/>
        <v>1473</v>
      </c>
    </row>
    <row r="29" spans="1:15" ht="21" customHeight="1">
      <c r="A29" s="146"/>
      <c r="B29" s="149" t="s">
        <v>26</v>
      </c>
      <c r="C29" s="11" t="s">
        <v>21</v>
      </c>
      <c r="D29" s="12">
        <f t="shared" ref="D29:N30" si="8">SUM(D23,D26)</f>
        <v>358</v>
      </c>
      <c r="E29" s="12">
        <f t="shared" si="8"/>
        <v>242</v>
      </c>
      <c r="F29" s="12">
        <f t="shared" si="8"/>
        <v>38</v>
      </c>
      <c r="G29" s="12">
        <f t="shared" si="8"/>
        <v>87</v>
      </c>
      <c r="H29" s="12">
        <f t="shared" si="8"/>
        <v>120</v>
      </c>
      <c r="I29" s="12">
        <f t="shared" si="8"/>
        <v>81</v>
      </c>
      <c r="J29" s="12">
        <f t="shared" si="8"/>
        <v>48</v>
      </c>
      <c r="K29" s="12">
        <f t="shared" si="8"/>
        <v>337</v>
      </c>
      <c r="L29" s="12">
        <f t="shared" si="8"/>
        <v>103</v>
      </c>
      <c r="M29" s="12">
        <f t="shared" si="8"/>
        <v>92</v>
      </c>
      <c r="N29" s="12">
        <f t="shared" si="8"/>
        <v>0</v>
      </c>
      <c r="O29" s="14">
        <f t="shared" si="0"/>
        <v>1506</v>
      </c>
    </row>
    <row r="30" spans="1:15" ht="21" customHeight="1">
      <c r="A30" s="146"/>
      <c r="B30" s="149"/>
      <c r="C30" s="11" t="s">
        <v>22</v>
      </c>
      <c r="D30" s="12">
        <f t="shared" si="8"/>
        <v>353</v>
      </c>
      <c r="E30" s="12">
        <f t="shared" si="8"/>
        <v>178</v>
      </c>
      <c r="F30" s="12">
        <f t="shared" si="8"/>
        <v>36</v>
      </c>
      <c r="G30" s="12">
        <f t="shared" si="8"/>
        <v>103</v>
      </c>
      <c r="H30" s="12">
        <f t="shared" si="8"/>
        <v>92</v>
      </c>
      <c r="I30" s="12">
        <f t="shared" si="8"/>
        <v>24</v>
      </c>
      <c r="J30" s="12">
        <f t="shared" si="8"/>
        <v>0</v>
      </c>
      <c r="K30" s="12">
        <f t="shared" si="8"/>
        <v>260</v>
      </c>
      <c r="L30" s="12">
        <f t="shared" si="8"/>
        <v>102</v>
      </c>
      <c r="M30" s="12">
        <f t="shared" si="8"/>
        <v>52</v>
      </c>
      <c r="N30" s="12">
        <f t="shared" si="8"/>
        <v>0</v>
      </c>
      <c r="O30" s="14">
        <f t="shared" si="0"/>
        <v>1200</v>
      </c>
    </row>
    <row r="31" spans="1:15" ht="21" customHeight="1" thickBot="1">
      <c r="A31" s="147"/>
      <c r="B31" s="150"/>
      <c r="C31" s="15" t="s">
        <v>23</v>
      </c>
      <c r="D31" s="16">
        <f t="shared" ref="D31:N31" si="9">SUM(D29:D30)</f>
        <v>711</v>
      </c>
      <c r="E31" s="16">
        <f t="shared" si="9"/>
        <v>420</v>
      </c>
      <c r="F31" s="16">
        <f t="shared" si="9"/>
        <v>74</v>
      </c>
      <c r="G31" s="16">
        <f t="shared" si="9"/>
        <v>190</v>
      </c>
      <c r="H31" s="16">
        <f t="shared" si="9"/>
        <v>212</v>
      </c>
      <c r="I31" s="16">
        <f t="shared" si="9"/>
        <v>105</v>
      </c>
      <c r="J31" s="16">
        <f>SUM(J29:J30)</f>
        <v>48</v>
      </c>
      <c r="K31" s="16">
        <f t="shared" si="9"/>
        <v>597</v>
      </c>
      <c r="L31" s="16">
        <f t="shared" si="9"/>
        <v>205</v>
      </c>
      <c r="M31" s="16">
        <f t="shared" si="9"/>
        <v>144</v>
      </c>
      <c r="N31" s="16">
        <f t="shared" si="9"/>
        <v>0</v>
      </c>
      <c r="O31" s="17">
        <f t="shared" si="0"/>
        <v>2706</v>
      </c>
    </row>
    <row r="32" spans="1:15" ht="21" customHeight="1">
      <c r="A32" s="145" t="s">
        <v>28</v>
      </c>
      <c r="B32" s="148" t="s">
        <v>20</v>
      </c>
      <c r="C32" s="7" t="s">
        <v>21</v>
      </c>
      <c r="D32" s="8">
        <v>37342</v>
      </c>
      <c r="E32" s="9">
        <v>22375</v>
      </c>
      <c r="F32" s="9">
        <v>4089</v>
      </c>
      <c r="G32" s="9">
        <v>6943</v>
      </c>
      <c r="H32" s="9">
        <v>8043</v>
      </c>
      <c r="I32" s="9">
        <v>4331</v>
      </c>
      <c r="J32" s="9">
        <v>3704</v>
      </c>
      <c r="K32" s="9">
        <v>33577</v>
      </c>
      <c r="L32" s="9">
        <v>9387</v>
      </c>
      <c r="M32" s="9">
        <v>9338</v>
      </c>
      <c r="N32" s="9">
        <v>2189</v>
      </c>
      <c r="O32" s="10">
        <f t="shared" si="0"/>
        <v>139129</v>
      </c>
    </row>
    <row r="33" spans="1:15" ht="21" customHeight="1">
      <c r="A33" s="146"/>
      <c r="B33" s="149"/>
      <c r="C33" s="11" t="s">
        <v>22</v>
      </c>
      <c r="D33" s="12">
        <v>252</v>
      </c>
      <c r="E33" s="13">
        <v>77</v>
      </c>
      <c r="F33" s="13">
        <v>4</v>
      </c>
      <c r="G33" s="13">
        <v>14</v>
      </c>
      <c r="H33" s="13">
        <v>28</v>
      </c>
      <c r="I33" s="13">
        <v>3</v>
      </c>
      <c r="J33" s="13">
        <v>8</v>
      </c>
      <c r="K33" s="13">
        <v>66</v>
      </c>
      <c r="L33" s="13">
        <v>6</v>
      </c>
      <c r="M33" s="13">
        <v>43</v>
      </c>
      <c r="N33" s="13">
        <v>0</v>
      </c>
      <c r="O33" s="14">
        <f t="shared" si="0"/>
        <v>501</v>
      </c>
    </row>
    <row r="34" spans="1:15" ht="21" customHeight="1">
      <c r="A34" s="146"/>
      <c r="B34" s="149"/>
      <c r="C34" s="11" t="s">
        <v>23</v>
      </c>
      <c r="D34" s="12">
        <f t="shared" ref="D34:N34" si="10">SUM(D32:D33)</f>
        <v>37594</v>
      </c>
      <c r="E34" s="12">
        <f t="shared" si="10"/>
        <v>22452</v>
      </c>
      <c r="F34" s="12">
        <f t="shared" si="10"/>
        <v>4093</v>
      </c>
      <c r="G34" s="12">
        <f t="shared" si="10"/>
        <v>6957</v>
      </c>
      <c r="H34" s="12">
        <f t="shared" si="10"/>
        <v>8071</v>
      </c>
      <c r="I34" s="12">
        <f t="shared" si="10"/>
        <v>4334</v>
      </c>
      <c r="J34" s="12">
        <f t="shared" si="10"/>
        <v>3712</v>
      </c>
      <c r="K34" s="12">
        <f t="shared" si="10"/>
        <v>33643</v>
      </c>
      <c r="L34" s="12">
        <f t="shared" si="10"/>
        <v>9393</v>
      </c>
      <c r="M34" s="12">
        <f t="shared" si="10"/>
        <v>9381</v>
      </c>
      <c r="N34" s="12">
        <f t="shared" si="10"/>
        <v>2189</v>
      </c>
      <c r="O34" s="14">
        <f t="shared" si="0"/>
        <v>139630</v>
      </c>
    </row>
    <row r="35" spans="1:15" ht="21" customHeight="1">
      <c r="A35" s="146"/>
      <c r="B35" s="149" t="s">
        <v>24</v>
      </c>
      <c r="C35" s="11" t="s">
        <v>21</v>
      </c>
      <c r="D35" s="12">
        <v>46254</v>
      </c>
      <c r="E35" s="13">
        <v>27206</v>
      </c>
      <c r="F35" s="13">
        <v>5022</v>
      </c>
      <c r="G35" s="13">
        <v>8728</v>
      </c>
      <c r="H35" s="13">
        <v>10131</v>
      </c>
      <c r="I35" s="13">
        <v>5231</v>
      </c>
      <c r="J35" s="13">
        <v>4606</v>
      </c>
      <c r="K35" s="13">
        <v>44676</v>
      </c>
      <c r="L35" s="13">
        <v>12908</v>
      </c>
      <c r="M35" s="13">
        <v>9929</v>
      </c>
      <c r="N35" s="13">
        <v>2035</v>
      </c>
      <c r="O35" s="14">
        <f t="shared" si="0"/>
        <v>174691</v>
      </c>
    </row>
    <row r="36" spans="1:15" ht="21" customHeight="1">
      <c r="A36" s="146"/>
      <c r="B36" s="149"/>
      <c r="C36" s="11" t="s">
        <v>22</v>
      </c>
      <c r="D36" s="12">
        <v>583</v>
      </c>
      <c r="E36" s="13">
        <v>319</v>
      </c>
      <c r="F36" s="13">
        <v>31</v>
      </c>
      <c r="G36" s="13">
        <v>66</v>
      </c>
      <c r="H36" s="13">
        <v>43</v>
      </c>
      <c r="I36" s="13">
        <v>21</v>
      </c>
      <c r="J36" s="13">
        <v>14</v>
      </c>
      <c r="K36" s="13">
        <v>386</v>
      </c>
      <c r="L36" s="13">
        <v>58</v>
      </c>
      <c r="M36" s="13">
        <v>68</v>
      </c>
      <c r="N36" s="13">
        <v>0</v>
      </c>
      <c r="O36" s="14">
        <f t="shared" si="0"/>
        <v>1589</v>
      </c>
    </row>
    <row r="37" spans="1:15" ht="21" customHeight="1">
      <c r="A37" s="146"/>
      <c r="B37" s="149"/>
      <c r="C37" s="11" t="s">
        <v>23</v>
      </c>
      <c r="D37" s="12">
        <f t="shared" ref="D37:N37" si="11">SUM(D35:D36)</f>
        <v>46837</v>
      </c>
      <c r="E37" s="12">
        <f t="shared" si="11"/>
        <v>27525</v>
      </c>
      <c r="F37" s="12">
        <f t="shared" si="11"/>
        <v>5053</v>
      </c>
      <c r="G37" s="12">
        <f t="shared" si="11"/>
        <v>8794</v>
      </c>
      <c r="H37" s="12">
        <f t="shared" si="11"/>
        <v>10174</v>
      </c>
      <c r="I37" s="12">
        <f t="shared" si="11"/>
        <v>5252</v>
      </c>
      <c r="J37" s="12">
        <f t="shared" si="11"/>
        <v>4620</v>
      </c>
      <c r="K37" s="12">
        <f>SUM(K35:K36)</f>
        <v>45062</v>
      </c>
      <c r="L37" s="12">
        <f t="shared" si="11"/>
        <v>12966</v>
      </c>
      <c r="M37" s="12">
        <f t="shared" si="11"/>
        <v>9997</v>
      </c>
      <c r="N37" s="12">
        <f t="shared" si="11"/>
        <v>2035</v>
      </c>
      <c r="O37" s="14">
        <f t="shared" si="0"/>
        <v>176280</v>
      </c>
    </row>
    <row r="38" spans="1:15" ht="21" customHeight="1">
      <c r="A38" s="146"/>
      <c r="B38" s="149" t="s">
        <v>26</v>
      </c>
      <c r="C38" s="11" t="s">
        <v>21</v>
      </c>
      <c r="D38" s="12">
        <f>SUM(D32,D35)</f>
        <v>83596</v>
      </c>
      <c r="E38" s="12">
        <f>SUM(E32,E35)</f>
        <v>49581</v>
      </c>
      <c r="F38" s="12">
        <f t="shared" ref="F38:N39" si="12">SUM(F32,F35)</f>
        <v>9111</v>
      </c>
      <c r="G38" s="12">
        <f t="shared" si="12"/>
        <v>15671</v>
      </c>
      <c r="H38" s="12">
        <f t="shared" si="12"/>
        <v>18174</v>
      </c>
      <c r="I38" s="12">
        <f t="shared" si="12"/>
        <v>9562</v>
      </c>
      <c r="J38" s="12">
        <f t="shared" si="12"/>
        <v>8310</v>
      </c>
      <c r="K38" s="12">
        <f t="shared" si="12"/>
        <v>78253</v>
      </c>
      <c r="L38" s="12">
        <f t="shared" si="12"/>
        <v>22295</v>
      </c>
      <c r="M38" s="12">
        <f t="shared" si="12"/>
        <v>19267</v>
      </c>
      <c r="N38" s="12">
        <f t="shared" si="12"/>
        <v>4224</v>
      </c>
      <c r="O38" s="14">
        <f t="shared" si="0"/>
        <v>313820</v>
      </c>
    </row>
    <row r="39" spans="1:15" ht="21" customHeight="1">
      <c r="A39" s="146"/>
      <c r="B39" s="149"/>
      <c r="C39" s="11" t="s">
        <v>22</v>
      </c>
      <c r="D39" s="12">
        <f>SUM(D33,D36)</f>
        <v>835</v>
      </c>
      <c r="E39" s="12">
        <f>SUM(E33,E36)</f>
        <v>396</v>
      </c>
      <c r="F39" s="12">
        <f t="shared" si="12"/>
        <v>35</v>
      </c>
      <c r="G39" s="12">
        <f t="shared" si="12"/>
        <v>80</v>
      </c>
      <c r="H39" s="12">
        <f t="shared" si="12"/>
        <v>71</v>
      </c>
      <c r="I39" s="12">
        <f t="shared" si="12"/>
        <v>24</v>
      </c>
      <c r="J39" s="12">
        <f t="shared" si="12"/>
        <v>22</v>
      </c>
      <c r="K39" s="12">
        <f t="shared" si="12"/>
        <v>452</v>
      </c>
      <c r="L39" s="12">
        <f t="shared" si="12"/>
        <v>64</v>
      </c>
      <c r="M39" s="12">
        <f t="shared" si="12"/>
        <v>111</v>
      </c>
      <c r="N39" s="12">
        <f t="shared" si="12"/>
        <v>0</v>
      </c>
      <c r="O39" s="14">
        <f t="shared" si="0"/>
        <v>2090</v>
      </c>
    </row>
    <row r="40" spans="1:15" ht="21" customHeight="1" thickBot="1">
      <c r="A40" s="147"/>
      <c r="B40" s="150"/>
      <c r="C40" s="15" t="s">
        <v>23</v>
      </c>
      <c r="D40" s="16">
        <f t="shared" ref="D40:N40" si="13">SUM(D38:D39)</f>
        <v>84431</v>
      </c>
      <c r="E40" s="16">
        <f t="shared" si="13"/>
        <v>49977</v>
      </c>
      <c r="F40" s="16">
        <f t="shared" si="13"/>
        <v>9146</v>
      </c>
      <c r="G40" s="16">
        <f t="shared" si="13"/>
        <v>15751</v>
      </c>
      <c r="H40" s="16">
        <f t="shared" si="13"/>
        <v>18245</v>
      </c>
      <c r="I40" s="16">
        <f t="shared" si="13"/>
        <v>9586</v>
      </c>
      <c r="J40" s="16">
        <f t="shared" si="13"/>
        <v>8332</v>
      </c>
      <c r="K40" s="16">
        <f t="shared" si="13"/>
        <v>78705</v>
      </c>
      <c r="L40" s="16">
        <f t="shared" si="13"/>
        <v>22359</v>
      </c>
      <c r="M40" s="16">
        <f t="shared" si="13"/>
        <v>19378</v>
      </c>
      <c r="N40" s="16">
        <f t="shared" si="13"/>
        <v>4224</v>
      </c>
      <c r="O40" s="17">
        <f t="shared" si="0"/>
        <v>315910</v>
      </c>
    </row>
    <row r="41" spans="1:15" ht="21" customHeight="1">
      <c r="A41" s="114" t="s">
        <v>29</v>
      </c>
      <c r="B41" s="115"/>
      <c r="C41" s="7" t="s">
        <v>21</v>
      </c>
      <c r="D41" s="8">
        <v>2808</v>
      </c>
      <c r="E41" s="9">
        <v>1752</v>
      </c>
      <c r="F41" s="9">
        <v>397</v>
      </c>
      <c r="G41" s="9">
        <v>592</v>
      </c>
      <c r="H41" s="9">
        <v>785</v>
      </c>
      <c r="I41" s="9">
        <v>417</v>
      </c>
      <c r="J41" s="9">
        <v>308</v>
      </c>
      <c r="K41" s="9">
        <v>2495</v>
      </c>
      <c r="L41" s="9">
        <v>998</v>
      </c>
      <c r="M41" s="9">
        <v>447</v>
      </c>
      <c r="N41" s="9">
        <v>3</v>
      </c>
      <c r="O41" s="10">
        <f t="shared" si="0"/>
        <v>10999</v>
      </c>
    </row>
    <row r="42" spans="1:15" ht="21" customHeight="1">
      <c r="A42" s="116"/>
      <c r="B42" s="117"/>
      <c r="C42" s="11" t="s">
        <v>22</v>
      </c>
      <c r="D42" s="12">
        <v>1681</v>
      </c>
      <c r="E42" s="13">
        <v>761</v>
      </c>
      <c r="F42" s="13">
        <v>202</v>
      </c>
      <c r="G42" s="13">
        <v>46</v>
      </c>
      <c r="H42" s="13">
        <v>111</v>
      </c>
      <c r="I42" s="13">
        <v>60</v>
      </c>
      <c r="J42" s="13">
        <v>43</v>
      </c>
      <c r="K42" s="13">
        <v>1414</v>
      </c>
      <c r="L42" s="13">
        <v>104</v>
      </c>
      <c r="M42" s="13">
        <v>52</v>
      </c>
      <c r="N42" s="13">
        <v>0</v>
      </c>
      <c r="O42" s="14">
        <f t="shared" si="0"/>
        <v>4474</v>
      </c>
    </row>
    <row r="43" spans="1:15" ht="21" customHeight="1" thickBot="1">
      <c r="A43" s="118"/>
      <c r="B43" s="119"/>
      <c r="C43" s="15" t="s">
        <v>23</v>
      </c>
      <c r="D43" s="16">
        <f t="shared" ref="D43:N43" si="14">SUM(D41:D42)</f>
        <v>4489</v>
      </c>
      <c r="E43" s="16">
        <f t="shared" si="14"/>
        <v>2513</v>
      </c>
      <c r="F43" s="16">
        <f t="shared" si="14"/>
        <v>599</v>
      </c>
      <c r="G43" s="16">
        <f t="shared" si="14"/>
        <v>638</v>
      </c>
      <c r="H43" s="16">
        <f t="shared" si="14"/>
        <v>896</v>
      </c>
      <c r="I43" s="16">
        <f t="shared" si="14"/>
        <v>477</v>
      </c>
      <c r="J43" s="16">
        <f t="shared" si="14"/>
        <v>351</v>
      </c>
      <c r="K43" s="16">
        <f t="shared" si="14"/>
        <v>3909</v>
      </c>
      <c r="L43" s="16">
        <f>SUM(L41:L42)</f>
        <v>1102</v>
      </c>
      <c r="M43" s="16">
        <f t="shared" si="14"/>
        <v>499</v>
      </c>
      <c r="N43" s="16">
        <f t="shared" si="14"/>
        <v>3</v>
      </c>
      <c r="O43" s="17">
        <f t="shared" si="0"/>
        <v>15473</v>
      </c>
    </row>
    <row r="44" spans="1:15" ht="21" customHeight="1">
      <c r="A44" s="114" t="s">
        <v>30</v>
      </c>
      <c r="B44" s="115"/>
      <c r="C44" s="7" t="s">
        <v>21</v>
      </c>
      <c r="D44" s="8">
        <v>2160</v>
      </c>
      <c r="E44" s="9">
        <v>1302</v>
      </c>
      <c r="F44" s="9">
        <v>292</v>
      </c>
      <c r="G44" s="9">
        <v>487</v>
      </c>
      <c r="H44" s="9">
        <v>511</v>
      </c>
      <c r="I44" s="9">
        <v>355</v>
      </c>
      <c r="J44" s="9">
        <v>205</v>
      </c>
      <c r="K44" s="9">
        <v>786</v>
      </c>
      <c r="L44" s="9">
        <v>875</v>
      </c>
      <c r="M44" s="9">
        <v>178</v>
      </c>
      <c r="N44" s="9">
        <v>0</v>
      </c>
      <c r="O44" s="10">
        <f t="shared" si="0"/>
        <v>7151</v>
      </c>
    </row>
    <row r="45" spans="1:15" ht="21" customHeight="1">
      <c r="A45" s="116"/>
      <c r="B45" s="117"/>
      <c r="C45" s="11" t="s">
        <v>22</v>
      </c>
      <c r="D45" s="12">
        <v>8</v>
      </c>
      <c r="E45" s="13">
        <v>0</v>
      </c>
      <c r="F45" s="13">
        <v>0</v>
      </c>
      <c r="G45" s="13">
        <v>3</v>
      </c>
      <c r="H45" s="13">
        <v>0</v>
      </c>
      <c r="I45" s="13">
        <v>0</v>
      </c>
      <c r="J45" s="13">
        <v>2</v>
      </c>
      <c r="K45" s="13">
        <v>10</v>
      </c>
      <c r="L45" s="13">
        <v>0</v>
      </c>
      <c r="M45" s="13">
        <v>0</v>
      </c>
      <c r="N45" s="13">
        <v>0</v>
      </c>
      <c r="O45" s="14">
        <f t="shared" si="0"/>
        <v>23</v>
      </c>
    </row>
    <row r="46" spans="1:15" ht="21" customHeight="1" thickBot="1">
      <c r="A46" s="118"/>
      <c r="B46" s="119"/>
      <c r="C46" s="15" t="s">
        <v>23</v>
      </c>
      <c r="D46" s="16">
        <f t="shared" ref="D46:N46" si="15">SUM(D44:D45)</f>
        <v>2168</v>
      </c>
      <c r="E46" s="16">
        <f t="shared" si="15"/>
        <v>1302</v>
      </c>
      <c r="F46" s="16">
        <f t="shared" si="15"/>
        <v>292</v>
      </c>
      <c r="G46" s="16">
        <f t="shared" si="15"/>
        <v>490</v>
      </c>
      <c r="H46" s="16">
        <f t="shared" si="15"/>
        <v>511</v>
      </c>
      <c r="I46" s="16">
        <f t="shared" si="15"/>
        <v>355</v>
      </c>
      <c r="J46" s="16">
        <f t="shared" si="15"/>
        <v>207</v>
      </c>
      <c r="K46" s="16">
        <f t="shared" si="15"/>
        <v>796</v>
      </c>
      <c r="L46" s="16">
        <f t="shared" si="15"/>
        <v>875</v>
      </c>
      <c r="M46" s="16">
        <f t="shared" si="15"/>
        <v>178</v>
      </c>
      <c r="N46" s="16">
        <f t="shared" si="15"/>
        <v>0</v>
      </c>
      <c r="O46" s="17">
        <f t="shared" si="0"/>
        <v>7174</v>
      </c>
    </row>
    <row r="47" spans="1:15" ht="21" customHeight="1" thickBot="1">
      <c r="A47" s="128" t="s">
        <v>31</v>
      </c>
      <c r="B47" s="129"/>
      <c r="C47" s="130"/>
      <c r="D47" s="18">
        <f>SUM(D22,D31,D40,D43,D46)</f>
        <v>106996</v>
      </c>
      <c r="E47" s="18">
        <f>SUM(E22,E31,E40,E43,E46)</f>
        <v>64270</v>
      </c>
      <c r="F47" s="18">
        <f t="shared" ref="F47:N47" si="16">SUM(F22,F31,F40,F43,F46)</f>
        <v>12160</v>
      </c>
      <c r="G47" s="18">
        <f t="shared" si="16"/>
        <v>20434</v>
      </c>
      <c r="H47" s="18">
        <f t="shared" si="16"/>
        <v>22634</v>
      </c>
      <c r="I47" s="18">
        <f t="shared" si="16"/>
        <v>13419</v>
      </c>
      <c r="J47" s="18">
        <f t="shared" si="16"/>
        <v>10792</v>
      </c>
      <c r="K47" s="18">
        <f t="shared" si="16"/>
        <v>98542</v>
      </c>
      <c r="L47" s="18">
        <f t="shared" si="16"/>
        <v>29869</v>
      </c>
      <c r="M47" s="18">
        <f t="shared" si="16"/>
        <v>22110</v>
      </c>
      <c r="N47" s="18">
        <f t="shared" si="16"/>
        <v>4243</v>
      </c>
      <c r="O47" s="10">
        <f t="shared" si="0"/>
        <v>401226</v>
      </c>
    </row>
    <row r="48" spans="1:15" ht="21" customHeight="1" thickBot="1">
      <c r="A48" s="128" t="s">
        <v>32</v>
      </c>
      <c r="B48" s="129"/>
      <c r="C48" s="130"/>
      <c r="D48" s="18">
        <v>2747</v>
      </c>
      <c r="E48" s="19">
        <v>1584</v>
      </c>
      <c r="F48" s="19">
        <v>342</v>
      </c>
      <c r="G48" s="19">
        <v>497</v>
      </c>
      <c r="H48" s="19">
        <v>444</v>
      </c>
      <c r="I48" s="19">
        <v>373</v>
      </c>
      <c r="J48" s="19">
        <v>258</v>
      </c>
      <c r="K48" s="19">
        <v>2133</v>
      </c>
      <c r="L48" s="19">
        <v>655</v>
      </c>
      <c r="M48" s="19">
        <v>742</v>
      </c>
      <c r="N48" s="19">
        <v>264</v>
      </c>
      <c r="O48" s="10">
        <f t="shared" si="0"/>
        <v>9775</v>
      </c>
    </row>
    <row r="49" spans="1:15" ht="21" customHeight="1" thickBot="1">
      <c r="A49" s="128" t="s">
        <v>33</v>
      </c>
      <c r="B49" s="129"/>
      <c r="C49" s="130"/>
      <c r="D49" s="18">
        <f t="shared" ref="D49:N49" si="17">SUM(D47:D48)</f>
        <v>109743</v>
      </c>
      <c r="E49" s="18">
        <f t="shared" si="17"/>
        <v>65854</v>
      </c>
      <c r="F49" s="18">
        <f t="shared" si="17"/>
        <v>12502</v>
      </c>
      <c r="G49" s="18">
        <f t="shared" si="17"/>
        <v>20931</v>
      </c>
      <c r="H49" s="18">
        <f t="shared" si="17"/>
        <v>23078</v>
      </c>
      <c r="I49" s="18">
        <f t="shared" si="17"/>
        <v>13792</v>
      </c>
      <c r="J49" s="18">
        <f t="shared" si="17"/>
        <v>11050</v>
      </c>
      <c r="K49" s="18">
        <f t="shared" si="17"/>
        <v>100675</v>
      </c>
      <c r="L49" s="18">
        <f t="shared" si="17"/>
        <v>30524</v>
      </c>
      <c r="M49" s="18">
        <f t="shared" si="17"/>
        <v>22852</v>
      </c>
      <c r="N49" s="18">
        <f t="shared" si="17"/>
        <v>4507</v>
      </c>
      <c r="O49" s="10">
        <f t="shared" si="0"/>
        <v>411001</v>
      </c>
    </row>
    <row r="50" spans="1:15" ht="21" customHeight="1">
      <c r="A50" s="131" t="s">
        <v>34</v>
      </c>
      <c r="B50" s="134" t="s">
        <v>35</v>
      </c>
      <c r="C50" s="20" t="s">
        <v>36</v>
      </c>
      <c r="D50" s="21">
        <v>65363</v>
      </c>
      <c r="E50" s="22">
        <v>44082</v>
      </c>
      <c r="F50" s="22">
        <v>9995</v>
      </c>
      <c r="G50" s="22">
        <v>15913</v>
      </c>
      <c r="H50" s="22">
        <v>14011</v>
      </c>
      <c r="I50" s="22">
        <v>9377</v>
      </c>
      <c r="J50" s="22">
        <v>8844</v>
      </c>
      <c r="K50" s="22">
        <v>54279</v>
      </c>
      <c r="L50" s="22">
        <v>16028</v>
      </c>
      <c r="M50" s="22">
        <v>9908</v>
      </c>
      <c r="N50" s="22">
        <v>0</v>
      </c>
      <c r="O50" s="10">
        <f t="shared" si="0"/>
        <v>247800</v>
      </c>
    </row>
    <row r="51" spans="1:15" ht="21" customHeight="1">
      <c r="A51" s="132"/>
      <c r="B51" s="117"/>
      <c r="C51" s="11" t="s">
        <v>37</v>
      </c>
      <c r="D51" s="12">
        <v>16175</v>
      </c>
      <c r="E51" s="13">
        <v>16790</v>
      </c>
      <c r="F51" s="13">
        <v>4080</v>
      </c>
      <c r="G51" s="13">
        <v>6951</v>
      </c>
      <c r="H51" s="13">
        <v>4861</v>
      </c>
      <c r="I51" s="13">
        <v>6511</v>
      </c>
      <c r="J51" s="13">
        <v>4830</v>
      </c>
      <c r="K51" s="13">
        <v>15291</v>
      </c>
      <c r="L51" s="13">
        <v>7747</v>
      </c>
      <c r="M51" s="13">
        <v>3443</v>
      </c>
      <c r="N51" s="13">
        <v>0</v>
      </c>
      <c r="O51" s="14">
        <f t="shared" si="0"/>
        <v>86679</v>
      </c>
    </row>
    <row r="52" spans="1:15" ht="21" customHeight="1">
      <c r="A52" s="132"/>
      <c r="B52" s="117"/>
      <c r="C52" s="11" t="s">
        <v>23</v>
      </c>
      <c r="D52" s="12">
        <f t="shared" ref="D52:N52" si="18">SUM(D50:D51)</f>
        <v>81538</v>
      </c>
      <c r="E52" s="12">
        <f t="shared" si="18"/>
        <v>60872</v>
      </c>
      <c r="F52" s="12">
        <f t="shared" si="18"/>
        <v>14075</v>
      </c>
      <c r="G52" s="12">
        <f t="shared" si="18"/>
        <v>22864</v>
      </c>
      <c r="H52" s="12">
        <f t="shared" si="18"/>
        <v>18872</v>
      </c>
      <c r="I52" s="12">
        <f t="shared" si="18"/>
        <v>15888</v>
      </c>
      <c r="J52" s="12">
        <f t="shared" si="18"/>
        <v>13674</v>
      </c>
      <c r="K52" s="12">
        <f t="shared" si="18"/>
        <v>69570</v>
      </c>
      <c r="L52" s="12">
        <f t="shared" si="18"/>
        <v>23775</v>
      </c>
      <c r="M52" s="12">
        <f t="shared" si="18"/>
        <v>13351</v>
      </c>
      <c r="N52" s="12">
        <f t="shared" si="18"/>
        <v>0</v>
      </c>
      <c r="O52" s="14">
        <f t="shared" si="0"/>
        <v>334479</v>
      </c>
    </row>
    <row r="53" spans="1:15" ht="21" customHeight="1">
      <c r="A53" s="132"/>
      <c r="B53" s="135" t="s">
        <v>38</v>
      </c>
      <c r="C53" s="136"/>
      <c r="D53" s="12">
        <v>445</v>
      </c>
      <c r="E53" s="13">
        <v>313</v>
      </c>
      <c r="F53" s="13">
        <v>89</v>
      </c>
      <c r="G53" s="13">
        <v>170</v>
      </c>
      <c r="H53" s="13">
        <v>81</v>
      </c>
      <c r="I53" s="13">
        <v>77</v>
      </c>
      <c r="J53" s="13">
        <v>79</v>
      </c>
      <c r="K53" s="13">
        <v>343</v>
      </c>
      <c r="L53" s="13">
        <v>129</v>
      </c>
      <c r="M53" s="13">
        <v>73</v>
      </c>
      <c r="N53" s="13">
        <v>0</v>
      </c>
      <c r="O53" s="14">
        <f t="shared" si="0"/>
        <v>1799</v>
      </c>
    </row>
    <row r="54" spans="1:15" ht="21" customHeight="1" thickBot="1">
      <c r="A54" s="133"/>
      <c r="B54" s="137" t="s">
        <v>39</v>
      </c>
      <c r="C54" s="138"/>
      <c r="D54" s="23" t="s">
        <v>40</v>
      </c>
      <c r="E54" s="24" t="s">
        <v>40</v>
      </c>
      <c r="F54" s="24" t="s">
        <v>40</v>
      </c>
      <c r="G54" s="24" t="s">
        <v>40</v>
      </c>
      <c r="H54" s="24" t="s">
        <v>40</v>
      </c>
      <c r="I54" s="24" t="s">
        <v>40</v>
      </c>
      <c r="J54" s="24" t="s">
        <v>40</v>
      </c>
      <c r="K54" s="24" t="s">
        <v>40</v>
      </c>
      <c r="L54" s="24" t="s">
        <v>40</v>
      </c>
      <c r="M54" s="24" t="s">
        <v>40</v>
      </c>
      <c r="N54" s="24" t="s">
        <v>40</v>
      </c>
      <c r="O54" s="17" t="e">
        <f t="shared" si="0"/>
        <v>#VALUE!</v>
      </c>
    </row>
    <row r="55" spans="1:15" ht="21" customHeight="1" thickBot="1">
      <c r="A55" s="120" t="s">
        <v>41</v>
      </c>
      <c r="B55" s="121"/>
      <c r="C55" s="122"/>
      <c r="D55" s="18">
        <f t="shared" ref="D55:N55" si="19">SUM(D52:D54)</f>
        <v>81983</v>
      </c>
      <c r="E55" s="19">
        <f t="shared" si="19"/>
        <v>61185</v>
      </c>
      <c r="F55" s="19">
        <f t="shared" si="19"/>
        <v>14164</v>
      </c>
      <c r="G55" s="19">
        <f t="shared" si="19"/>
        <v>23034</v>
      </c>
      <c r="H55" s="19">
        <f t="shared" si="19"/>
        <v>18953</v>
      </c>
      <c r="I55" s="19">
        <f t="shared" si="19"/>
        <v>15965</v>
      </c>
      <c r="J55" s="19">
        <f t="shared" si="19"/>
        <v>13753</v>
      </c>
      <c r="K55" s="19">
        <f t="shared" si="19"/>
        <v>69913</v>
      </c>
      <c r="L55" s="19">
        <f t="shared" si="19"/>
        <v>23904</v>
      </c>
      <c r="M55" s="19">
        <f t="shared" si="19"/>
        <v>13424</v>
      </c>
      <c r="N55" s="19">
        <f t="shared" si="19"/>
        <v>0</v>
      </c>
      <c r="O55" s="10">
        <f t="shared" si="0"/>
        <v>336278</v>
      </c>
    </row>
    <row r="56" spans="1:15" ht="23.25" customHeight="1" thickBot="1">
      <c r="A56" s="123" t="s">
        <v>42</v>
      </c>
      <c r="B56" s="124"/>
      <c r="C56" s="125"/>
      <c r="D56" s="25">
        <f>SUM(D49,D55)</f>
        <v>191726</v>
      </c>
      <c r="E56" s="26">
        <f>SUM(E49,E55)</f>
        <v>127039</v>
      </c>
      <c r="F56" s="26">
        <f t="shared" ref="F56:N56" si="20">SUM(F49,F55)</f>
        <v>26666</v>
      </c>
      <c r="G56" s="26">
        <f t="shared" si="20"/>
        <v>43965</v>
      </c>
      <c r="H56" s="26">
        <f t="shared" si="20"/>
        <v>42031</v>
      </c>
      <c r="I56" s="26">
        <f t="shared" si="20"/>
        <v>29757</v>
      </c>
      <c r="J56" s="26">
        <f t="shared" si="20"/>
        <v>24803</v>
      </c>
      <c r="K56" s="26">
        <f t="shared" si="20"/>
        <v>170588</v>
      </c>
      <c r="L56" s="26">
        <f t="shared" si="20"/>
        <v>54428</v>
      </c>
      <c r="M56" s="26">
        <f t="shared" si="20"/>
        <v>36276</v>
      </c>
      <c r="N56" s="26">
        <f t="shared" si="20"/>
        <v>4507</v>
      </c>
      <c r="O56" s="27">
        <f t="shared" si="0"/>
        <v>747279</v>
      </c>
    </row>
    <row r="59" spans="1:15">
      <c r="A59" s="126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</row>
    <row r="60" spans="1:15">
      <c r="A60" s="127"/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</row>
  </sheetData>
  <mergeCells count="43">
    <mergeCell ref="A8:A10"/>
    <mergeCell ref="B8:B10"/>
    <mergeCell ref="C8:C10"/>
    <mergeCell ref="M5:O5"/>
    <mergeCell ref="M6:O6"/>
    <mergeCell ref="A7:C7"/>
    <mergeCell ref="D7:D10"/>
    <mergeCell ref="E7:E10"/>
    <mergeCell ref="F7:F10"/>
    <mergeCell ref="G7:G10"/>
    <mergeCell ref="H7:H10"/>
    <mergeCell ref="I7:I10"/>
    <mergeCell ref="J7:J10"/>
    <mergeCell ref="K7:K10"/>
    <mergeCell ref="L7:L10"/>
    <mergeCell ref="M7:M10"/>
    <mergeCell ref="N7:N10"/>
    <mergeCell ref="O7:O10"/>
    <mergeCell ref="A44:B46"/>
    <mergeCell ref="A11:A22"/>
    <mergeCell ref="B11:B13"/>
    <mergeCell ref="B14:B16"/>
    <mergeCell ref="B17:B19"/>
    <mergeCell ref="B20:B22"/>
    <mergeCell ref="A23:A31"/>
    <mergeCell ref="B23:B25"/>
    <mergeCell ref="B26:B28"/>
    <mergeCell ref="B29:B31"/>
    <mergeCell ref="A32:A40"/>
    <mergeCell ref="B32:B34"/>
    <mergeCell ref="B35:B37"/>
    <mergeCell ref="B38:B40"/>
    <mergeCell ref="A41:B43"/>
    <mergeCell ref="A55:C55"/>
    <mergeCell ref="A56:C56"/>
    <mergeCell ref="A59:O60"/>
    <mergeCell ref="A47:C47"/>
    <mergeCell ref="A48:C48"/>
    <mergeCell ref="A49:C49"/>
    <mergeCell ref="A50:A54"/>
    <mergeCell ref="B50:B52"/>
    <mergeCell ref="B53:C53"/>
    <mergeCell ref="B54:C54"/>
  </mergeCells>
  <phoneticPr fontId="2"/>
  <pageMargins left="0.39370078740157483" right="0.19685039370078741" top="0.59055118110236227" bottom="0.19685039370078741" header="0.51181102362204722" footer="0.4"/>
  <pageSetup paperSize="9" scale="6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E2F02-9181-4351-8289-6A3B5B97774D}">
  <sheetPr>
    <tabColor rgb="FF92D050"/>
  </sheetPr>
  <dimension ref="A1:N59"/>
  <sheetViews>
    <sheetView zoomScaleNormal="100" workbookViewId="0">
      <selection activeCell="D6" sqref="D6:D9"/>
    </sheetView>
  </sheetViews>
  <sheetFormatPr defaultRowHeight="13.5"/>
  <cols>
    <col min="1" max="1" width="4" style="1" customWidth="1"/>
    <col min="2" max="2" width="7.25" style="1" customWidth="1"/>
    <col min="3" max="3" width="9" style="1"/>
    <col min="4" max="14" width="9.5" style="1" customWidth="1"/>
    <col min="15" max="16384" width="9" style="1"/>
  </cols>
  <sheetData>
    <row r="1" spans="1:14" ht="15" customHeight="1"/>
    <row r="2" spans="1:14" ht="15" customHeight="1"/>
    <row r="3" spans="1:14" ht="15" customHeight="1">
      <c r="A3" s="28"/>
      <c r="B3" s="28"/>
      <c r="C3" s="28"/>
      <c r="D3" s="29"/>
      <c r="E3" s="1" t="s">
        <v>43</v>
      </c>
    </row>
    <row r="4" spans="1:14" ht="15" customHeight="1">
      <c r="A4" s="83" t="s">
        <v>98</v>
      </c>
      <c r="C4" s="84"/>
      <c r="L4" s="87"/>
      <c r="M4" s="87"/>
      <c r="N4" s="30"/>
    </row>
    <row r="5" spans="1:14" ht="15" customHeight="1" thickBot="1">
      <c r="L5" s="31"/>
      <c r="M5" s="31"/>
      <c r="N5" s="31"/>
    </row>
    <row r="6" spans="1:14" ht="48" customHeight="1">
      <c r="A6" s="158" t="s">
        <v>3</v>
      </c>
      <c r="B6" s="159"/>
      <c r="C6" s="160"/>
      <c r="D6" s="164" t="s">
        <v>99</v>
      </c>
      <c r="E6" s="164" t="s">
        <v>100</v>
      </c>
      <c r="F6" s="164" t="s">
        <v>101</v>
      </c>
      <c r="G6" s="164" t="s">
        <v>102</v>
      </c>
      <c r="H6" s="164"/>
      <c r="I6" s="164"/>
      <c r="J6" s="164"/>
      <c r="K6" s="164"/>
      <c r="L6" s="164"/>
      <c r="M6" s="181"/>
      <c r="N6" s="170" t="s">
        <v>23</v>
      </c>
    </row>
    <row r="7" spans="1:14">
      <c r="A7" s="132" t="s">
        <v>53</v>
      </c>
      <c r="B7" s="149" t="s">
        <v>54</v>
      </c>
      <c r="C7" s="152" t="s">
        <v>55</v>
      </c>
      <c r="D7" s="173"/>
      <c r="E7" s="173"/>
      <c r="F7" s="173"/>
      <c r="G7" s="173"/>
      <c r="H7" s="173"/>
      <c r="I7" s="175"/>
      <c r="J7" s="175"/>
      <c r="K7" s="173"/>
      <c r="L7" s="173"/>
      <c r="M7" s="182"/>
      <c r="N7" s="171"/>
    </row>
    <row r="8" spans="1:14">
      <c r="A8" s="132"/>
      <c r="B8" s="149"/>
      <c r="C8" s="152"/>
      <c r="D8" s="173"/>
      <c r="E8" s="173"/>
      <c r="F8" s="173"/>
      <c r="G8" s="173"/>
      <c r="H8" s="173"/>
      <c r="I8" s="175"/>
      <c r="J8" s="175"/>
      <c r="K8" s="173"/>
      <c r="L8" s="173"/>
      <c r="M8" s="182"/>
      <c r="N8" s="171"/>
    </row>
    <row r="9" spans="1:14" ht="18.75" customHeight="1" thickBot="1">
      <c r="A9" s="151"/>
      <c r="B9" s="150"/>
      <c r="C9" s="153"/>
      <c r="D9" s="174"/>
      <c r="E9" s="174"/>
      <c r="F9" s="174"/>
      <c r="G9" s="174"/>
      <c r="H9" s="174"/>
      <c r="I9" s="176"/>
      <c r="J9" s="176"/>
      <c r="K9" s="174"/>
      <c r="L9" s="174"/>
      <c r="M9" s="183"/>
      <c r="N9" s="172"/>
    </row>
    <row r="10" spans="1:14" ht="21" customHeight="1">
      <c r="A10" s="145" t="s">
        <v>19</v>
      </c>
      <c r="B10" s="148" t="s">
        <v>56</v>
      </c>
      <c r="C10" s="7" t="s">
        <v>57</v>
      </c>
      <c r="D10" s="9">
        <v>64</v>
      </c>
      <c r="E10" s="9">
        <v>204</v>
      </c>
      <c r="F10" s="9">
        <v>18</v>
      </c>
      <c r="G10" s="9">
        <v>46</v>
      </c>
      <c r="H10" s="9"/>
      <c r="I10" s="9"/>
      <c r="J10" s="9"/>
      <c r="K10" s="9"/>
      <c r="L10" s="9"/>
      <c r="M10" s="88"/>
      <c r="N10" s="10">
        <f>SUM(D10:M10)</f>
        <v>332</v>
      </c>
    </row>
    <row r="11" spans="1:14" ht="21" customHeight="1">
      <c r="A11" s="146"/>
      <c r="B11" s="149"/>
      <c r="C11" s="11" t="s">
        <v>58</v>
      </c>
      <c r="D11" s="13">
        <v>70</v>
      </c>
      <c r="E11" s="13">
        <v>19</v>
      </c>
      <c r="F11" s="13">
        <v>0</v>
      </c>
      <c r="G11" s="13">
        <v>5</v>
      </c>
      <c r="H11" s="13"/>
      <c r="I11" s="13"/>
      <c r="J11" s="13"/>
      <c r="K11" s="13"/>
      <c r="L11" s="13"/>
      <c r="M11" s="38"/>
      <c r="N11" s="14">
        <f>SUM(D11:M11)</f>
        <v>94</v>
      </c>
    </row>
    <row r="12" spans="1:14" ht="21" customHeight="1">
      <c r="A12" s="146"/>
      <c r="B12" s="149"/>
      <c r="C12" s="11" t="s">
        <v>59</v>
      </c>
      <c r="D12" s="13">
        <f>SUM(D10:D11)</f>
        <v>134</v>
      </c>
      <c r="E12" s="13">
        <f>SUM(E10:E11)</f>
        <v>223</v>
      </c>
      <c r="F12" s="13">
        <f>SUM(F10:F11)</f>
        <v>18</v>
      </c>
      <c r="G12" s="13">
        <f>SUM(G10:G11)</f>
        <v>51</v>
      </c>
      <c r="H12" s="13"/>
      <c r="I12" s="13"/>
      <c r="J12" s="13"/>
      <c r="K12" s="13"/>
      <c r="L12" s="13"/>
      <c r="M12" s="38"/>
      <c r="N12" s="14">
        <f>SUM(D12:M12)</f>
        <v>426</v>
      </c>
    </row>
    <row r="13" spans="1:14" ht="21" customHeight="1">
      <c r="A13" s="146"/>
      <c r="B13" s="149" t="s">
        <v>60</v>
      </c>
      <c r="C13" s="11" t="s">
        <v>57</v>
      </c>
      <c r="D13" s="13">
        <v>143</v>
      </c>
      <c r="E13" s="13">
        <v>266</v>
      </c>
      <c r="F13" s="13">
        <v>29</v>
      </c>
      <c r="G13" s="13">
        <v>43</v>
      </c>
      <c r="H13" s="13"/>
      <c r="I13" s="13"/>
      <c r="J13" s="13"/>
      <c r="K13" s="13"/>
      <c r="L13" s="13"/>
      <c r="M13" s="38"/>
      <c r="N13" s="14">
        <f>SUM(D13:M13)</f>
        <v>481</v>
      </c>
    </row>
    <row r="14" spans="1:14" ht="21" customHeight="1">
      <c r="A14" s="146"/>
      <c r="B14" s="149"/>
      <c r="C14" s="11" t="s">
        <v>58</v>
      </c>
      <c r="D14" s="13">
        <v>2</v>
      </c>
      <c r="E14" s="13">
        <v>3</v>
      </c>
      <c r="F14" s="13">
        <v>0</v>
      </c>
      <c r="G14" s="13">
        <v>0</v>
      </c>
      <c r="H14" s="13"/>
      <c r="I14" s="13"/>
      <c r="J14" s="13"/>
      <c r="K14" s="13"/>
      <c r="L14" s="13"/>
      <c r="M14" s="38"/>
      <c r="N14" s="14">
        <f>SUM(D14:M14)</f>
        <v>5</v>
      </c>
    </row>
    <row r="15" spans="1:14" ht="21" customHeight="1">
      <c r="A15" s="146"/>
      <c r="B15" s="149"/>
      <c r="C15" s="11" t="s">
        <v>59</v>
      </c>
      <c r="D15" s="12">
        <f>SUM(D13:D14)</f>
        <v>145</v>
      </c>
      <c r="E15" s="12">
        <f>SUM(E13:E14)</f>
        <v>269</v>
      </c>
      <c r="F15" s="12">
        <f>SUM(F13:F14)</f>
        <v>29</v>
      </c>
      <c r="G15" s="12">
        <f>SUM(G13:G14)</f>
        <v>43</v>
      </c>
      <c r="H15" s="13"/>
      <c r="I15" s="13"/>
      <c r="J15" s="13"/>
      <c r="K15" s="13"/>
      <c r="L15" s="13"/>
      <c r="M15" s="38"/>
      <c r="N15" s="14">
        <f>SUM(D15:M15)</f>
        <v>486</v>
      </c>
    </row>
    <row r="16" spans="1:14" ht="21" customHeight="1">
      <c r="A16" s="146"/>
      <c r="B16" s="149" t="s">
        <v>61</v>
      </c>
      <c r="C16" s="11" t="s">
        <v>57</v>
      </c>
      <c r="D16" s="13">
        <v>0</v>
      </c>
      <c r="E16" s="13">
        <v>0</v>
      </c>
      <c r="F16" s="13">
        <v>0</v>
      </c>
      <c r="G16" s="13">
        <v>0</v>
      </c>
      <c r="H16" s="13"/>
      <c r="I16" s="13"/>
      <c r="J16" s="13"/>
      <c r="K16" s="13"/>
      <c r="L16" s="13"/>
      <c r="M16" s="38"/>
      <c r="N16" s="14">
        <f>SUM(D16:M16)</f>
        <v>0</v>
      </c>
    </row>
    <row r="17" spans="1:14" ht="21" customHeight="1">
      <c r="A17" s="146"/>
      <c r="B17" s="149"/>
      <c r="C17" s="11" t="s">
        <v>58</v>
      </c>
      <c r="D17" s="13">
        <v>6</v>
      </c>
      <c r="E17" s="13">
        <v>1</v>
      </c>
      <c r="F17" s="13">
        <v>0</v>
      </c>
      <c r="G17" s="13">
        <v>1</v>
      </c>
      <c r="H17" s="13"/>
      <c r="I17" s="13"/>
      <c r="J17" s="13"/>
      <c r="K17" s="13"/>
      <c r="L17" s="13"/>
      <c r="M17" s="38"/>
      <c r="N17" s="14">
        <f>SUM(D17:M17)</f>
        <v>8</v>
      </c>
    </row>
    <row r="18" spans="1:14" ht="21" customHeight="1">
      <c r="A18" s="146"/>
      <c r="B18" s="149"/>
      <c r="C18" s="11" t="s">
        <v>59</v>
      </c>
      <c r="D18" s="12">
        <f>SUM(D16:D17)</f>
        <v>6</v>
      </c>
      <c r="E18" s="12">
        <f>SUM(E16:E17)</f>
        <v>1</v>
      </c>
      <c r="F18" s="12">
        <v>0</v>
      </c>
      <c r="G18" s="12">
        <f>SUM(G16:G17)</f>
        <v>1</v>
      </c>
      <c r="H18" s="12"/>
      <c r="I18" s="12"/>
      <c r="J18" s="12"/>
      <c r="K18" s="12"/>
      <c r="L18" s="12"/>
      <c r="M18" s="94"/>
      <c r="N18" s="14">
        <f>SUM(D18:M18)</f>
        <v>8</v>
      </c>
    </row>
    <row r="19" spans="1:14" ht="21" customHeight="1">
      <c r="A19" s="146"/>
      <c r="B19" s="149" t="s">
        <v>26</v>
      </c>
      <c r="C19" s="11" t="s">
        <v>57</v>
      </c>
      <c r="D19" s="12">
        <f t="shared" ref="D19:G20" si="0">D10+D13+D16</f>
        <v>207</v>
      </c>
      <c r="E19" s="12">
        <f t="shared" si="0"/>
        <v>470</v>
      </c>
      <c r="F19" s="12">
        <f t="shared" si="0"/>
        <v>47</v>
      </c>
      <c r="G19" s="12">
        <f t="shared" si="0"/>
        <v>89</v>
      </c>
      <c r="H19" s="12"/>
      <c r="I19" s="12"/>
      <c r="J19" s="12"/>
      <c r="K19" s="12"/>
      <c r="L19" s="12"/>
      <c r="M19" s="94"/>
      <c r="N19" s="14">
        <f>SUM(D19:M19)</f>
        <v>813</v>
      </c>
    </row>
    <row r="20" spans="1:14" ht="21" customHeight="1">
      <c r="A20" s="146"/>
      <c r="B20" s="149"/>
      <c r="C20" s="11" t="s">
        <v>58</v>
      </c>
      <c r="D20" s="12">
        <f t="shared" si="0"/>
        <v>78</v>
      </c>
      <c r="E20" s="12">
        <f t="shared" si="0"/>
        <v>23</v>
      </c>
      <c r="F20" s="12">
        <f t="shared" si="0"/>
        <v>0</v>
      </c>
      <c r="G20" s="12">
        <f t="shared" si="0"/>
        <v>6</v>
      </c>
      <c r="H20" s="12"/>
      <c r="I20" s="12"/>
      <c r="J20" s="12"/>
      <c r="K20" s="12"/>
      <c r="L20" s="12"/>
      <c r="M20" s="94"/>
      <c r="N20" s="14">
        <f>SUM(D20:M20)</f>
        <v>107</v>
      </c>
    </row>
    <row r="21" spans="1:14" ht="21" customHeight="1" thickBot="1">
      <c r="A21" s="147"/>
      <c r="B21" s="150"/>
      <c r="C21" s="15" t="s">
        <v>59</v>
      </c>
      <c r="D21" s="12">
        <f>SUM(D12,D15,D18)</f>
        <v>285</v>
      </c>
      <c r="E21" s="12">
        <f>SUM(E12,E15,E18)</f>
        <v>493</v>
      </c>
      <c r="F21" s="12">
        <f t="shared" ref="F21:G21" si="1">SUM(F12,F15,F18)</f>
        <v>47</v>
      </c>
      <c r="G21" s="12">
        <f t="shared" si="1"/>
        <v>95</v>
      </c>
      <c r="H21" s="12"/>
      <c r="I21" s="12"/>
      <c r="J21" s="12"/>
      <c r="K21" s="12"/>
      <c r="L21" s="12"/>
      <c r="M21" s="94"/>
      <c r="N21" s="14">
        <f>SUM(D21:M21)</f>
        <v>920</v>
      </c>
    </row>
    <row r="22" spans="1:14" ht="21" customHeight="1">
      <c r="A22" s="145" t="s">
        <v>27</v>
      </c>
      <c r="B22" s="148" t="s">
        <v>56</v>
      </c>
      <c r="C22" s="7" t="s">
        <v>57</v>
      </c>
      <c r="D22" s="9">
        <v>5</v>
      </c>
      <c r="E22" s="9">
        <v>3</v>
      </c>
      <c r="F22" s="9">
        <v>3</v>
      </c>
      <c r="G22" s="9">
        <v>2</v>
      </c>
      <c r="H22" s="9"/>
      <c r="I22" s="9"/>
      <c r="J22" s="9"/>
      <c r="K22" s="9"/>
      <c r="L22" s="9"/>
      <c r="M22" s="95"/>
      <c r="N22" s="10">
        <f>SUM(D22:M22)</f>
        <v>13</v>
      </c>
    </row>
    <row r="23" spans="1:14" ht="21" customHeight="1">
      <c r="A23" s="146"/>
      <c r="B23" s="149"/>
      <c r="C23" s="11" t="s">
        <v>58</v>
      </c>
      <c r="D23" s="13">
        <v>4</v>
      </c>
      <c r="E23" s="13">
        <v>12</v>
      </c>
      <c r="F23" s="13">
        <v>0</v>
      </c>
      <c r="G23" s="13">
        <v>0</v>
      </c>
      <c r="H23" s="13"/>
      <c r="I23" s="13"/>
      <c r="J23" s="13"/>
      <c r="K23" s="13"/>
      <c r="L23" s="13"/>
      <c r="M23" s="94"/>
      <c r="N23" s="14">
        <f>SUM(D23:M23)</f>
        <v>16</v>
      </c>
    </row>
    <row r="24" spans="1:14" ht="21" customHeight="1">
      <c r="A24" s="146"/>
      <c r="B24" s="149"/>
      <c r="C24" s="11" t="s">
        <v>59</v>
      </c>
      <c r="D24" s="13">
        <f>SUM(D22:D23)</f>
        <v>9</v>
      </c>
      <c r="E24" s="13">
        <f>SUM(E22:E23)</f>
        <v>15</v>
      </c>
      <c r="F24" s="13">
        <f>SUM(F22:F23)</f>
        <v>3</v>
      </c>
      <c r="G24" s="13">
        <f>SUM(G22:G23)</f>
        <v>2</v>
      </c>
      <c r="H24" s="13"/>
      <c r="I24" s="13"/>
      <c r="J24" s="13"/>
      <c r="K24" s="13"/>
      <c r="L24" s="13"/>
      <c r="M24" s="94"/>
      <c r="N24" s="14">
        <f>SUM(D24:M24)</f>
        <v>29</v>
      </c>
    </row>
    <row r="25" spans="1:14" ht="21" customHeight="1">
      <c r="A25" s="146"/>
      <c r="B25" s="149" t="s">
        <v>60</v>
      </c>
      <c r="C25" s="11" t="s">
        <v>57</v>
      </c>
      <c r="D25" s="13">
        <v>5</v>
      </c>
      <c r="E25" s="13">
        <v>4</v>
      </c>
      <c r="F25" s="13">
        <v>4</v>
      </c>
      <c r="G25" s="13">
        <v>4</v>
      </c>
      <c r="H25" s="13"/>
      <c r="I25" s="13"/>
      <c r="J25" s="13"/>
      <c r="K25" s="13"/>
      <c r="L25" s="13"/>
      <c r="M25" s="94"/>
      <c r="N25" s="14">
        <f>SUM(D25:M25)</f>
        <v>17</v>
      </c>
    </row>
    <row r="26" spans="1:14" ht="21" customHeight="1">
      <c r="A26" s="146"/>
      <c r="B26" s="149"/>
      <c r="C26" s="11" t="s">
        <v>58</v>
      </c>
      <c r="D26" s="13">
        <v>2</v>
      </c>
      <c r="E26" s="13">
        <v>9</v>
      </c>
      <c r="F26" s="13">
        <v>0</v>
      </c>
      <c r="G26" s="13">
        <v>0</v>
      </c>
      <c r="H26" s="13"/>
      <c r="I26" s="13"/>
      <c r="J26" s="13"/>
      <c r="K26" s="13"/>
      <c r="L26" s="13"/>
      <c r="M26" s="94"/>
      <c r="N26" s="14">
        <f>SUM(D26:M26)</f>
        <v>11</v>
      </c>
    </row>
    <row r="27" spans="1:14" ht="21" customHeight="1">
      <c r="A27" s="146"/>
      <c r="B27" s="149"/>
      <c r="C27" s="11" t="s">
        <v>59</v>
      </c>
      <c r="D27" s="13">
        <f>SUM(D25:D26)</f>
        <v>7</v>
      </c>
      <c r="E27" s="13">
        <f>SUM(E25:E26)</f>
        <v>13</v>
      </c>
      <c r="F27" s="13">
        <f>SUM(F25:F26)</f>
        <v>4</v>
      </c>
      <c r="G27" s="13">
        <f>SUM(G25:G26)</f>
        <v>4</v>
      </c>
      <c r="H27" s="13"/>
      <c r="I27" s="13"/>
      <c r="J27" s="13"/>
      <c r="K27" s="13"/>
      <c r="L27" s="13"/>
      <c r="M27" s="94"/>
      <c r="N27" s="14">
        <f>SUM(D27:M27)</f>
        <v>28</v>
      </c>
    </row>
    <row r="28" spans="1:14" ht="21" customHeight="1">
      <c r="A28" s="146"/>
      <c r="B28" s="149" t="s">
        <v>26</v>
      </c>
      <c r="C28" s="11" t="s">
        <v>57</v>
      </c>
      <c r="D28" s="12">
        <f t="shared" ref="D28:G30" si="2">D22+D25</f>
        <v>10</v>
      </c>
      <c r="E28" s="12">
        <f t="shared" si="2"/>
        <v>7</v>
      </c>
      <c r="F28" s="12">
        <f t="shared" si="2"/>
        <v>7</v>
      </c>
      <c r="G28" s="12">
        <f t="shared" si="2"/>
        <v>6</v>
      </c>
      <c r="H28" s="12"/>
      <c r="I28" s="12"/>
      <c r="J28" s="12"/>
      <c r="K28" s="12"/>
      <c r="L28" s="12"/>
      <c r="M28" s="94"/>
      <c r="N28" s="14">
        <f>SUM(D28:M28)</f>
        <v>30</v>
      </c>
    </row>
    <row r="29" spans="1:14" ht="21" customHeight="1">
      <c r="A29" s="146"/>
      <c r="B29" s="149"/>
      <c r="C29" s="11" t="s">
        <v>58</v>
      </c>
      <c r="D29" s="12">
        <f t="shared" si="2"/>
        <v>6</v>
      </c>
      <c r="E29" s="12">
        <f t="shared" si="2"/>
        <v>21</v>
      </c>
      <c r="F29" s="12">
        <f t="shared" si="2"/>
        <v>0</v>
      </c>
      <c r="G29" s="12">
        <f t="shared" si="2"/>
        <v>0</v>
      </c>
      <c r="H29" s="12"/>
      <c r="I29" s="12"/>
      <c r="J29" s="12"/>
      <c r="K29" s="12"/>
      <c r="L29" s="12"/>
      <c r="M29" s="94"/>
      <c r="N29" s="14">
        <f>SUM(D29:M29)</f>
        <v>27</v>
      </c>
    </row>
    <row r="30" spans="1:14" ht="21" customHeight="1" thickBot="1">
      <c r="A30" s="147"/>
      <c r="B30" s="150"/>
      <c r="C30" s="15" t="s">
        <v>59</v>
      </c>
      <c r="D30" s="12">
        <f t="shared" si="2"/>
        <v>16</v>
      </c>
      <c r="E30" s="12">
        <f t="shared" si="2"/>
        <v>28</v>
      </c>
      <c r="F30" s="12">
        <f t="shared" si="2"/>
        <v>7</v>
      </c>
      <c r="G30" s="12">
        <f>G24+G27</f>
        <v>6</v>
      </c>
      <c r="H30" s="12"/>
      <c r="I30" s="12"/>
      <c r="J30" s="12"/>
      <c r="K30" s="12"/>
      <c r="L30" s="12"/>
      <c r="M30" s="94"/>
      <c r="N30" s="14">
        <f>SUM(D30:M30)</f>
        <v>57</v>
      </c>
    </row>
    <row r="31" spans="1:14" ht="21" customHeight="1">
      <c r="A31" s="145" t="s">
        <v>28</v>
      </c>
      <c r="B31" s="148" t="s">
        <v>56</v>
      </c>
      <c r="C31" s="7" t="s">
        <v>57</v>
      </c>
      <c r="D31" s="9">
        <v>752</v>
      </c>
      <c r="E31" s="9">
        <v>1025</v>
      </c>
      <c r="F31" s="9">
        <v>205</v>
      </c>
      <c r="G31" s="9">
        <v>236</v>
      </c>
      <c r="H31" s="9"/>
      <c r="I31" s="9"/>
      <c r="J31" s="9"/>
      <c r="K31" s="9"/>
      <c r="L31" s="9"/>
      <c r="M31" s="95"/>
      <c r="N31" s="10">
        <f>SUM(D31:M31)</f>
        <v>2218</v>
      </c>
    </row>
    <row r="32" spans="1:14" ht="21" customHeight="1">
      <c r="A32" s="146"/>
      <c r="B32" s="149"/>
      <c r="C32" s="11" t="s">
        <v>58</v>
      </c>
      <c r="D32" s="13">
        <v>16</v>
      </c>
      <c r="E32" s="13">
        <v>12</v>
      </c>
      <c r="F32" s="13">
        <v>0</v>
      </c>
      <c r="G32" s="13">
        <v>0</v>
      </c>
      <c r="H32" s="13"/>
      <c r="I32" s="13"/>
      <c r="J32" s="13"/>
      <c r="K32" s="13"/>
      <c r="L32" s="13"/>
      <c r="M32" s="94"/>
      <c r="N32" s="14">
        <f>SUM(D32:M32)</f>
        <v>28</v>
      </c>
    </row>
    <row r="33" spans="1:14" ht="21" customHeight="1">
      <c r="A33" s="146"/>
      <c r="B33" s="149"/>
      <c r="C33" s="11" t="s">
        <v>59</v>
      </c>
      <c r="D33" s="12">
        <f>SUM(D31:D32)</f>
        <v>768</v>
      </c>
      <c r="E33" s="12">
        <f>SUM(E31:E32)</f>
        <v>1037</v>
      </c>
      <c r="F33" s="12">
        <f>SUM(F31:F32)</f>
        <v>205</v>
      </c>
      <c r="G33" s="12">
        <f>SUM(G31:G32)</f>
        <v>236</v>
      </c>
      <c r="H33" s="13"/>
      <c r="I33" s="13"/>
      <c r="J33" s="13"/>
      <c r="K33" s="13"/>
      <c r="L33" s="13"/>
      <c r="M33" s="94"/>
      <c r="N33" s="14">
        <f>SUM(D33:M33)</f>
        <v>2246</v>
      </c>
    </row>
    <row r="34" spans="1:14" ht="21" customHeight="1">
      <c r="A34" s="146"/>
      <c r="B34" s="149" t="s">
        <v>60</v>
      </c>
      <c r="C34" s="11" t="s">
        <v>57</v>
      </c>
      <c r="D34" s="13">
        <v>985</v>
      </c>
      <c r="E34" s="13">
        <v>1302</v>
      </c>
      <c r="F34" s="13">
        <v>355</v>
      </c>
      <c r="G34" s="13">
        <v>363</v>
      </c>
      <c r="H34" s="13"/>
      <c r="I34" s="13"/>
      <c r="J34" s="13"/>
      <c r="K34" s="13"/>
      <c r="L34" s="13"/>
      <c r="M34" s="94"/>
      <c r="N34" s="14">
        <f>SUM(D34:M34)</f>
        <v>3005</v>
      </c>
    </row>
    <row r="35" spans="1:14" ht="21" customHeight="1">
      <c r="A35" s="146"/>
      <c r="B35" s="149"/>
      <c r="C35" s="11" t="s">
        <v>58</v>
      </c>
      <c r="D35" s="13">
        <v>1</v>
      </c>
      <c r="E35" s="13">
        <v>3</v>
      </c>
      <c r="F35" s="13">
        <v>0</v>
      </c>
      <c r="G35" s="13">
        <v>0</v>
      </c>
      <c r="H35" s="13"/>
      <c r="I35" s="13"/>
      <c r="J35" s="13"/>
      <c r="K35" s="13"/>
      <c r="L35" s="13"/>
      <c r="M35" s="94"/>
      <c r="N35" s="14">
        <f>SUM(D35:M35)</f>
        <v>4</v>
      </c>
    </row>
    <row r="36" spans="1:14" ht="21" customHeight="1">
      <c r="A36" s="146"/>
      <c r="B36" s="149"/>
      <c r="C36" s="11" t="s">
        <v>59</v>
      </c>
      <c r="D36" s="13">
        <f>SUM(D34:D35)</f>
        <v>986</v>
      </c>
      <c r="E36" s="13">
        <f>SUM(E34:E35)</f>
        <v>1305</v>
      </c>
      <c r="F36" s="13">
        <f>SUM(F34:F35)</f>
        <v>355</v>
      </c>
      <c r="G36" s="13">
        <f>SUM(G34:G35)</f>
        <v>363</v>
      </c>
      <c r="H36" s="13"/>
      <c r="I36" s="13"/>
      <c r="J36" s="13"/>
      <c r="K36" s="13"/>
      <c r="L36" s="13"/>
      <c r="M36" s="94"/>
      <c r="N36" s="14">
        <f>SUM(D36:M36)</f>
        <v>3009</v>
      </c>
    </row>
    <row r="37" spans="1:14" ht="21" customHeight="1">
      <c r="A37" s="146"/>
      <c r="B37" s="149" t="s">
        <v>26</v>
      </c>
      <c r="C37" s="11" t="s">
        <v>57</v>
      </c>
      <c r="D37" s="12">
        <f t="shared" ref="D37:G39" si="3">D31+D34</f>
        <v>1737</v>
      </c>
      <c r="E37" s="12">
        <f t="shared" si="3"/>
        <v>2327</v>
      </c>
      <c r="F37" s="12">
        <f t="shared" si="3"/>
        <v>560</v>
      </c>
      <c r="G37" s="12">
        <f t="shared" si="3"/>
        <v>599</v>
      </c>
      <c r="H37" s="12"/>
      <c r="I37" s="12"/>
      <c r="J37" s="12"/>
      <c r="K37" s="12"/>
      <c r="L37" s="12"/>
      <c r="M37" s="94"/>
      <c r="N37" s="14">
        <f>SUM(D37:M37)</f>
        <v>5223</v>
      </c>
    </row>
    <row r="38" spans="1:14" ht="21" customHeight="1">
      <c r="A38" s="146"/>
      <c r="B38" s="149"/>
      <c r="C38" s="11" t="s">
        <v>58</v>
      </c>
      <c r="D38" s="12">
        <f t="shared" si="3"/>
        <v>17</v>
      </c>
      <c r="E38" s="12">
        <f t="shared" si="3"/>
        <v>15</v>
      </c>
      <c r="F38" s="12">
        <f t="shared" si="3"/>
        <v>0</v>
      </c>
      <c r="G38" s="12">
        <f t="shared" si="3"/>
        <v>0</v>
      </c>
      <c r="H38" s="12"/>
      <c r="I38" s="12"/>
      <c r="J38" s="12"/>
      <c r="K38" s="12"/>
      <c r="L38" s="12"/>
      <c r="M38" s="94"/>
      <c r="N38" s="14">
        <f>SUM(D38:M38)</f>
        <v>32</v>
      </c>
    </row>
    <row r="39" spans="1:14" ht="21" customHeight="1" thickBot="1">
      <c r="A39" s="147"/>
      <c r="B39" s="150"/>
      <c r="C39" s="15" t="s">
        <v>59</v>
      </c>
      <c r="D39" s="12">
        <f t="shared" si="3"/>
        <v>1754</v>
      </c>
      <c r="E39" s="12">
        <f t="shared" si="3"/>
        <v>2342</v>
      </c>
      <c r="F39" s="12">
        <f t="shared" si="3"/>
        <v>560</v>
      </c>
      <c r="G39" s="12">
        <f t="shared" si="3"/>
        <v>599</v>
      </c>
      <c r="H39" s="12"/>
      <c r="I39" s="12"/>
      <c r="J39" s="12"/>
      <c r="K39" s="12"/>
      <c r="L39" s="12"/>
      <c r="M39" s="94"/>
      <c r="N39" s="14">
        <f>SUM(D39:M39)</f>
        <v>5255</v>
      </c>
    </row>
    <row r="40" spans="1:14" ht="21" customHeight="1">
      <c r="A40" s="114" t="s">
        <v>63</v>
      </c>
      <c r="B40" s="115"/>
      <c r="C40" s="7" t="s">
        <v>57</v>
      </c>
      <c r="D40" s="9">
        <v>91</v>
      </c>
      <c r="E40" s="9">
        <v>121</v>
      </c>
      <c r="F40" s="9">
        <v>39</v>
      </c>
      <c r="G40" s="9">
        <v>43</v>
      </c>
      <c r="H40" s="9"/>
      <c r="I40" s="9"/>
      <c r="J40" s="9"/>
      <c r="K40" s="9"/>
      <c r="L40" s="9"/>
      <c r="M40" s="95"/>
      <c r="N40" s="10">
        <f>SUM(D40:M40)</f>
        <v>294</v>
      </c>
    </row>
    <row r="41" spans="1:14" ht="21" customHeight="1">
      <c r="A41" s="116"/>
      <c r="B41" s="117"/>
      <c r="C41" s="11" t="s">
        <v>58</v>
      </c>
      <c r="D41" s="13">
        <v>2</v>
      </c>
      <c r="E41" s="13">
        <v>3</v>
      </c>
      <c r="F41" s="13">
        <v>0</v>
      </c>
      <c r="G41" s="13">
        <v>0</v>
      </c>
      <c r="H41" s="13"/>
      <c r="I41" s="13"/>
      <c r="J41" s="13"/>
      <c r="K41" s="13"/>
      <c r="L41" s="13"/>
      <c r="M41" s="94"/>
      <c r="N41" s="14">
        <f>SUM(D41:M41)</f>
        <v>5</v>
      </c>
    </row>
    <row r="42" spans="1:14" ht="21" customHeight="1" thickBot="1">
      <c r="A42" s="118"/>
      <c r="B42" s="119"/>
      <c r="C42" s="15" t="s">
        <v>59</v>
      </c>
      <c r="D42" s="16">
        <f>SUM(D40:D41)</f>
        <v>93</v>
      </c>
      <c r="E42" s="16">
        <f>SUM(E40:E41)</f>
        <v>124</v>
      </c>
      <c r="F42" s="16">
        <f>SUM(F40:F41)</f>
        <v>39</v>
      </c>
      <c r="G42" s="16">
        <f>SUM(G40:G41)</f>
        <v>43</v>
      </c>
      <c r="H42" s="64"/>
      <c r="I42" s="64"/>
      <c r="J42" s="64"/>
      <c r="K42" s="64"/>
      <c r="L42" s="64"/>
      <c r="M42" s="97"/>
      <c r="N42" s="103">
        <f>SUM(D42:M42)</f>
        <v>299</v>
      </c>
    </row>
    <row r="43" spans="1:14" ht="21" customHeight="1">
      <c r="A43" s="114" t="s">
        <v>64</v>
      </c>
      <c r="B43" s="115"/>
      <c r="C43" s="7" t="s">
        <v>57</v>
      </c>
      <c r="D43" s="9">
        <v>24</v>
      </c>
      <c r="E43" s="9">
        <v>78</v>
      </c>
      <c r="F43" s="9">
        <v>5</v>
      </c>
      <c r="G43" s="9">
        <v>14</v>
      </c>
      <c r="H43" s="9"/>
      <c r="I43" s="9"/>
      <c r="J43" s="9"/>
      <c r="K43" s="9"/>
      <c r="L43" s="9"/>
      <c r="M43" s="95"/>
      <c r="N43" s="36">
        <f>SUM(D43:M43)</f>
        <v>121</v>
      </c>
    </row>
    <row r="44" spans="1:14" ht="21" customHeight="1">
      <c r="A44" s="116"/>
      <c r="B44" s="117"/>
      <c r="C44" s="11" t="s">
        <v>58</v>
      </c>
      <c r="D44" s="13">
        <v>0</v>
      </c>
      <c r="E44" s="13">
        <v>0</v>
      </c>
      <c r="F44" s="13">
        <v>0</v>
      </c>
      <c r="G44" s="13">
        <v>0</v>
      </c>
      <c r="H44" s="13"/>
      <c r="I44" s="13"/>
      <c r="J44" s="13"/>
      <c r="K44" s="13"/>
      <c r="L44" s="13"/>
      <c r="M44" s="94"/>
      <c r="N44" s="14">
        <f>SUM(D44:M44)</f>
        <v>0</v>
      </c>
    </row>
    <row r="45" spans="1:14" ht="21" customHeight="1" thickBot="1">
      <c r="A45" s="118"/>
      <c r="B45" s="119"/>
      <c r="C45" s="15" t="s">
        <v>59</v>
      </c>
      <c r="D45" s="16">
        <f>SUM(D43:D44)</f>
        <v>24</v>
      </c>
      <c r="E45" s="16">
        <f>SUM(E43:E44)</f>
        <v>78</v>
      </c>
      <c r="F45" s="16">
        <f>SUM(F43:F44)</f>
        <v>5</v>
      </c>
      <c r="G45" s="16">
        <f>SUM(G43:G44)</f>
        <v>14</v>
      </c>
      <c r="H45" s="64"/>
      <c r="I45" s="64"/>
      <c r="J45" s="64"/>
      <c r="K45" s="64"/>
      <c r="L45" s="64"/>
      <c r="M45" s="97"/>
      <c r="N45" s="14">
        <f>SUM(D45:M45)</f>
        <v>121</v>
      </c>
    </row>
    <row r="46" spans="1:14" ht="21" customHeight="1" thickBot="1">
      <c r="A46" s="128" t="s">
        <v>65</v>
      </c>
      <c r="B46" s="129"/>
      <c r="C46" s="130"/>
      <c r="D46" s="19">
        <f>SUM(D21,D30,D39,D42,D45)</f>
        <v>2172</v>
      </c>
      <c r="E46" s="19">
        <f>SUM(E21,E30,E39,E42,E45)</f>
        <v>3065</v>
      </c>
      <c r="F46" s="19">
        <f t="shared" ref="F46:G46" si="4">SUM(F21,F30,F39,F42,F45)</f>
        <v>658</v>
      </c>
      <c r="G46" s="19">
        <f t="shared" si="4"/>
        <v>757</v>
      </c>
      <c r="H46" s="19"/>
      <c r="I46" s="19"/>
      <c r="J46" s="19"/>
      <c r="K46" s="19"/>
      <c r="L46" s="19"/>
      <c r="M46" s="98"/>
      <c r="N46" s="27">
        <f>SUM(D46:M46)</f>
        <v>6652</v>
      </c>
    </row>
    <row r="47" spans="1:14" ht="21" customHeight="1" thickBot="1">
      <c r="A47" s="128" t="s">
        <v>32</v>
      </c>
      <c r="B47" s="129"/>
      <c r="C47" s="130"/>
      <c r="D47" s="19">
        <v>17</v>
      </c>
      <c r="E47" s="19">
        <v>45</v>
      </c>
      <c r="F47" s="19">
        <v>16</v>
      </c>
      <c r="G47" s="19">
        <v>5</v>
      </c>
      <c r="H47" s="19"/>
      <c r="I47" s="19"/>
      <c r="J47" s="19"/>
      <c r="K47" s="19"/>
      <c r="L47" s="19"/>
      <c r="M47" s="98"/>
      <c r="N47" s="27">
        <f>SUM(D47:M47)</f>
        <v>83</v>
      </c>
    </row>
    <row r="48" spans="1:14" ht="21" customHeight="1" thickBot="1">
      <c r="A48" s="128" t="s">
        <v>66</v>
      </c>
      <c r="B48" s="129"/>
      <c r="C48" s="130"/>
      <c r="D48" s="19">
        <f>SUM(D46:D47)</f>
        <v>2189</v>
      </c>
      <c r="E48" s="19">
        <f>SUM(E46:E47)</f>
        <v>3110</v>
      </c>
      <c r="F48" s="19">
        <f>SUM(F46:F47)</f>
        <v>674</v>
      </c>
      <c r="G48" s="19">
        <f>SUM(G46:G47)</f>
        <v>762</v>
      </c>
      <c r="H48" s="19"/>
      <c r="I48" s="19"/>
      <c r="J48" s="19"/>
      <c r="K48" s="19"/>
      <c r="L48" s="19"/>
      <c r="M48" s="98"/>
      <c r="N48" s="27">
        <f>SUM(D48:M48)</f>
        <v>6735</v>
      </c>
    </row>
    <row r="49" spans="1:14" ht="21" customHeight="1">
      <c r="A49" s="131" t="s">
        <v>34</v>
      </c>
      <c r="B49" s="134" t="s">
        <v>67</v>
      </c>
      <c r="C49" s="20" t="s">
        <v>68</v>
      </c>
      <c r="D49" s="22">
        <v>984</v>
      </c>
      <c r="E49" s="22">
        <v>1280</v>
      </c>
      <c r="F49" s="22">
        <v>314</v>
      </c>
      <c r="G49" s="22">
        <v>378</v>
      </c>
      <c r="H49" s="22"/>
      <c r="I49" s="22"/>
      <c r="J49" s="22"/>
      <c r="K49" s="22"/>
      <c r="L49" s="22"/>
      <c r="M49" s="99"/>
      <c r="N49" s="96">
        <f>SUM(D49:M49)</f>
        <v>2956</v>
      </c>
    </row>
    <row r="50" spans="1:14" ht="21" customHeight="1">
      <c r="A50" s="132"/>
      <c r="B50" s="117"/>
      <c r="C50" s="11" t="s">
        <v>69</v>
      </c>
      <c r="D50" s="13">
        <v>708</v>
      </c>
      <c r="E50" s="13">
        <v>1035</v>
      </c>
      <c r="F50" s="13">
        <v>279</v>
      </c>
      <c r="G50" s="13">
        <v>314</v>
      </c>
      <c r="H50" s="13"/>
      <c r="I50" s="13"/>
      <c r="J50" s="13"/>
      <c r="K50" s="13"/>
      <c r="L50" s="13"/>
      <c r="M50" s="94"/>
      <c r="N50" s="14">
        <f>SUM(D50:M50)</f>
        <v>2336</v>
      </c>
    </row>
    <row r="51" spans="1:14" ht="21" customHeight="1">
      <c r="A51" s="132"/>
      <c r="B51" s="117"/>
      <c r="C51" s="11" t="s">
        <v>59</v>
      </c>
      <c r="D51" s="13">
        <f>SUM(D49:D50)</f>
        <v>1692</v>
      </c>
      <c r="E51" s="13">
        <f>SUM(E49:E50)</f>
        <v>2315</v>
      </c>
      <c r="F51" s="13">
        <f>SUM(F49:F50)</f>
        <v>593</v>
      </c>
      <c r="G51" s="13">
        <f>SUM(G49:G50)</f>
        <v>692</v>
      </c>
      <c r="H51" s="13"/>
      <c r="I51" s="13"/>
      <c r="J51" s="13"/>
      <c r="K51" s="13"/>
      <c r="L51" s="13"/>
      <c r="M51" s="94"/>
      <c r="N51" s="14">
        <f>SUM(D51:M51)</f>
        <v>5292</v>
      </c>
    </row>
    <row r="52" spans="1:14" ht="21" customHeight="1">
      <c r="A52" s="132"/>
      <c r="B52" s="135" t="s">
        <v>38</v>
      </c>
      <c r="C52" s="136"/>
      <c r="D52" s="13">
        <v>7</v>
      </c>
      <c r="E52" s="13">
        <v>6</v>
      </c>
      <c r="F52" s="13">
        <v>4</v>
      </c>
      <c r="G52" s="13">
        <v>7</v>
      </c>
      <c r="H52" s="13"/>
      <c r="I52" s="13"/>
      <c r="J52" s="13"/>
      <c r="K52" s="13"/>
      <c r="L52" s="13"/>
      <c r="M52" s="94"/>
      <c r="N52" s="14">
        <f>SUM(D52:M52)</f>
        <v>24</v>
      </c>
    </row>
    <row r="53" spans="1:14" ht="21" customHeight="1" thickBot="1">
      <c r="A53" s="133"/>
      <c r="B53" s="137" t="s">
        <v>39</v>
      </c>
      <c r="C53" s="138"/>
      <c r="D53" s="24" t="s">
        <v>40</v>
      </c>
      <c r="E53" s="24" t="s">
        <v>40</v>
      </c>
      <c r="F53" s="24" t="s">
        <v>40</v>
      </c>
      <c r="G53" s="24" t="s">
        <v>40</v>
      </c>
      <c r="H53" s="61"/>
      <c r="I53" s="61"/>
      <c r="J53" s="61"/>
      <c r="K53" s="61"/>
      <c r="L53" s="61"/>
      <c r="M53" s="100"/>
      <c r="N53" s="101" t="s">
        <v>40</v>
      </c>
    </row>
    <row r="54" spans="1:14" ht="21" customHeight="1" thickBot="1">
      <c r="A54" s="120" t="s">
        <v>103</v>
      </c>
      <c r="B54" s="121"/>
      <c r="C54" s="121"/>
      <c r="D54" s="19">
        <f>SUM(D51:D53)</f>
        <v>1699</v>
      </c>
      <c r="E54" s="19">
        <f>SUM(E51:E53)</f>
        <v>2321</v>
      </c>
      <c r="F54" s="19">
        <f>SUM(F51:F53)</f>
        <v>597</v>
      </c>
      <c r="G54" s="19">
        <f>SUM(G51:G53)</f>
        <v>699</v>
      </c>
      <c r="H54" s="19"/>
      <c r="I54" s="19"/>
      <c r="J54" s="19"/>
      <c r="K54" s="19"/>
      <c r="L54" s="19"/>
      <c r="M54" s="98"/>
      <c r="N54" s="27">
        <f>SUM(D54:M54)</f>
        <v>5316</v>
      </c>
    </row>
    <row r="55" spans="1:14" ht="23.25" customHeight="1" thickBot="1">
      <c r="A55" s="123" t="s">
        <v>42</v>
      </c>
      <c r="B55" s="124"/>
      <c r="C55" s="124"/>
      <c r="D55" s="26">
        <f>SUM(D48+D54)</f>
        <v>3888</v>
      </c>
      <c r="E55" s="26">
        <f>SUM(E48+E54)</f>
        <v>5431</v>
      </c>
      <c r="F55" s="26">
        <f>SUM(F48+F54)</f>
        <v>1271</v>
      </c>
      <c r="G55" s="26">
        <f>SUM(G48+G54)</f>
        <v>1461</v>
      </c>
      <c r="H55" s="26"/>
      <c r="I55" s="26"/>
      <c r="J55" s="26"/>
      <c r="K55" s="26"/>
      <c r="L55" s="26"/>
      <c r="M55" s="102"/>
      <c r="N55" s="27">
        <f>SUM(D55:M55)</f>
        <v>12051</v>
      </c>
    </row>
    <row r="58" spans="1:14">
      <c r="A58" s="126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</row>
    <row r="59" spans="1:14">
      <c r="A59" s="127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</row>
  </sheetData>
  <mergeCells count="40">
    <mergeCell ref="D6:D9"/>
    <mergeCell ref="E6:E9"/>
    <mergeCell ref="F6:F9"/>
    <mergeCell ref="G6:G9"/>
    <mergeCell ref="H6:H9"/>
    <mergeCell ref="N6:N9"/>
    <mergeCell ref="A7:A9"/>
    <mergeCell ref="B7:B9"/>
    <mergeCell ref="C7:C9"/>
    <mergeCell ref="A10:A21"/>
    <mergeCell ref="B10:B12"/>
    <mergeCell ref="B13:B15"/>
    <mergeCell ref="B16:B18"/>
    <mergeCell ref="B19:B21"/>
    <mergeCell ref="I6:I9"/>
    <mergeCell ref="J6:J9"/>
    <mergeCell ref="K6:K9"/>
    <mergeCell ref="L6:L9"/>
    <mergeCell ref="M6:M9"/>
    <mergeCell ref="A6:C6"/>
    <mergeCell ref="A22:A30"/>
    <mergeCell ref="B22:B24"/>
    <mergeCell ref="B25:B27"/>
    <mergeCell ref="B28:B30"/>
    <mergeCell ref="A31:A39"/>
    <mergeCell ref="B31:B33"/>
    <mergeCell ref="B34:B36"/>
    <mergeCell ref="B37:B39"/>
    <mergeCell ref="A54:C54"/>
    <mergeCell ref="A55:C55"/>
    <mergeCell ref="A58:N59"/>
    <mergeCell ref="A40:B42"/>
    <mergeCell ref="A43:B45"/>
    <mergeCell ref="A46:C46"/>
    <mergeCell ref="A47:C47"/>
    <mergeCell ref="A48:C48"/>
    <mergeCell ref="A49:A53"/>
    <mergeCell ref="B49:B51"/>
    <mergeCell ref="B52:C52"/>
    <mergeCell ref="B53:C53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3F92B-05ED-4258-8851-5562A39C0E25}">
  <sheetPr>
    <tabColor rgb="FF92D050"/>
  </sheetPr>
  <dimension ref="A1:N59"/>
  <sheetViews>
    <sheetView zoomScaleNormal="100" workbookViewId="0">
      <selection activeCell="F5" sqref="F5"/>
    </sheetView>
  </sheetViews>
  <sheetFormatPr defaultRowHeight="13.5"/>
  <cols>
    <col min="1" max="1" width="4" style="1" customWidth="1"/>
    <col min="2" max="2" width="7.25" style="1" customWidth="1"/>
    <col min="3" max="3" width="9" style="1"/>
    <col min="4" max="14" width="9.5" style="1" customWidth="1"/>
    <col min="15" max="16384" width="9" style="1"/>
  </cols>
  <sheetData>
    <row r="1" spans="1:14" ht="15" customHeight="1"/>
    <row r="2" spans="1:14" ht="15" customHeight="1"/>
    <row r="3" spans="1:14" ht="15" customHeight="1">
      <c r="A3" s="28"/>
      <c r="B3" s="28"/>
      <c r="C3" s="28"/>
      <c r="D3" s="28"/>
      <c r="E3" s="28"/>
      <c r="F3" s="28"/>
    </row>
    <row r="4" spans="1:14" ht="15" customHeight="1">
      <c r="A4" s="83" t="s">
        <v>104</v>
      </c>
      <c r="C4" s="84"/>
      <c r="D4" s="6"/>
      <c r="E4" s="86"/>
      <c r="F4" s="86"/>
      <c r="J4" s="87"/>
      <c r="K4" s="87"/>
      <c r="L4" s="87"/>
      <c r="M4" s="87"/>
      <c r="N4" s="30"/>
    </row>
    <row r="5" spans="1:14" ht="15" customHeight="1" thickBot="1">
      <c r="J5" s="31"/>
      <c r="K5" s="31"/>
      <c r="L5" s="31"/>
      <c r="M5" s="31"/>
      <c r="N5" s="31"/>
    </row>
    <row r="6" spans="1:14" ht="48" customHeight="1">
      <c r="A6" s="158" t="s">
        <v>3</v>
      </c>
      <c r="B6" s="159"/>
      <c r="C6" s="160"/>
      <c r="D6" s="177" t="s">
        <v>105</v>
      </c>
      <c r="E6" s="179" t="s">
        <v>106</v>
      </c>
      <c r="F6" s="164" t="s">
        <v>107</v>
      </c>
      <c r="G6" s="164" t="s">
        <v>108</v>
      </c>
      <c r="H6" s="164" t="s">
        <v>109</v>
      </c>
      <c r="I6" s="164" t="s">
        <v>110</v>
      </c>
      <c r="J6" s="181" t="s">
        <v>111</v>
      </c>
      <c r="K6" s="164"/>
      <c r="L6" s="164"/>
      <c r="M6" s="203"/>
      <c r="N6" s="170" t="s">
        <v>23</v>
      </c>
    </row>
    <row r="7" spans="1:14">
      <c r="A7" s="132" t="s">
        <v>53</v>
      </c>
      <c r="B7" s="149" t="s">
        <v>54</v>
      </c>
      <c r="C7" s="152" t="s">
        <v>55</v>
      </c>
      <c r="D7" s="178"/>
      <c r="E7" s="180"/>
      <c r="F7" s="173"/>
      <c r="G7" s="173"/>
      <c r="H7" s="173"/>
      <c r="I7" s="173"/>
      <c r="J7" s="182"/>
      <c r="K7" s="175"/>
      <c r="L7" s="175"/>
      <c r="M7" s="204"/>
      <c r="N7" s="171"/>
    </row>
    <row r="8" spans="1:14">
      <c r="A8" s="132"/>
      <c r="B8" s="149"/>
      <c r="C8" s="152"/>
      <c r="D8" s="178"/>
      <c r="E8" s="180"/>
      <c r="F8" s="173"/>
      <c r="G8" s="173"/>
      <c r="H8" s="173"/>
      <c r="I8" s="173"/>
      <c r="J8" s="182"/>
      <c r="K8" s="175"/>
      <c r="L8" s="175"/>
      <c r="M8" s="204"/>
      <c r="N8" s="171"/>
    </row>
    <row r="9" spans="1:14" ht="18.75" customHeight="1" thickBot="1">
      <c r="A9" s="151"/>
      <c r="B9" s="150"/>
      <c r="C9" s="153"/>
      <c r="D9" s="195"/>
      <c r="E9" s="196"/>
      <c r="F9" s="174"/>
      <c r="G9" s="174"/>
      <c r="H9" s="174"/>
      <c r="I9" s="174"/>
      <c r="J9" s="183"/>
      <c r="K9" s="176"/>
      <c r="L9" s="176"/>
      <c r="M9" s="204"/>
      <c r="N9" s="172"/>
    </row>
    <row r="10" spans="1:14" ht="21" customHeight="1">
      <c r="A10" s="145" t="s">
        <v>19</v>
      </c>
      <c r="B10" s="148" t="s">
        <v>56</v>
      </c>
      <c r="C10" s="7" t="s">
        <v>57</v>
      </c>
      <c r="D10" s="8">
        <v>228</v>
      </c>
      <c r="E10" s="9">
        <v>209</v>
      </c>
      <c r="F10" s="9">
        <v>548</v>
      </c>
      <c r="G10" s="9">
        <v>343</v>
      </c>
      <c r="H10" s="9">
        <v>588</v>
      </c>
      <c r="I10" s="9">
        <v>623</v>
      </c>
      <c r="J10" s="88">
        <v>564</v>
      </c>
      <c r="K10" s="88"/>
      <c r="L10" s="9"/>
      <c r="M10" s="95"/>
      <c r="N10" s="10">
        <f t="shared" ref="N10:N55" si="0">SUM(D10:J10)</f>
        <v>3103</v>
      </c>
    </row>
    <row r="11" spans="1:14" ht="21" customHeight="1">
      <c r="A11" s="146"/>
      <c r="B11" s="149"/>
      <c r="C11" s="11" t="s">
        <v>58</v>
      </c>
      <c r="D11" s="12">
        <v>73</v>
      </c>
      <c r="E11" s="13">
        <v>8</v>
      </c>
      <c r="F11" s="13">
        <v>182</v>
      </c>
      <c r="G11" s="13">
        <v>50</v>
      </c>
      <c r="H11" s="13">
        <v>102</v>
      </c>
      <c r="I11" s="13">
        <v>126</v>
      </c>
      <c r="J11" s="38">
        <v>98</v>
      </c>
      <c r="K11" s="38"/>
      <c r="L11" s="13"/>
      <c r="M11" s="94"/>
      <c r="N11" s="14">
        <f t="shared" si="0"/>
        <v>639</v>
      </c>
    </row>
    <row r="12" spans="1:14" ht="21" customHeight="1">
      <c r="A12" s="146"/>
      <c r="B12" s="149"/>
      <c r="C12" s="11" t="s">
        <v>59</v>
      </c>
      <c r="D12" s="12">
        <f t="shared" ref="D12:J12" si="1">SUM(D10:D11)</f>
        <v>301</v>
      </c>
      <c r="E12" s="13">
        <f t="shared" si="1"/>
        <v>217</v>
      </c>
      <c r="F12" s="13">
        <f>SUM(F10:F11)</f>
        <v>730</v>
      </c>
      <c r="G12" s="13">
        <f>SUM(G10:G11)</f>
        <v>393</v>
      </c>
      <c r="H12" s="13">
        <f>SUM(H10:H11)</f>
        <v>690</v>
      </c>
      <c r="I12" s="13">
        <f t="shared" si="1"/>
        <v>749</v>
      </c>
      <c r="J12" s="38">
        <f t="shared" si="1"/>
        <v>662</v>
      </c>
      <c r="K12" s="38"/>
      <c r="L12" s="13"/>
      <c r="M12" s="94"/>
      <c r="N12" s="17">
        <f t="shared" si="0"/>
        <v>3742</v>
      </c>
    </row>
    <row r="13" spans="1:14" ht="21" customHeight="1">
      <c r="A13" s="146"/>
      <c r="B13" s="149" t="s">
        <v>60</v>
      </c>
      <c r="C13" s="11" t="s">
        <v>57</v>
      </c>
      <c r="D13" s="12">
        <v>361</v>
      </c>
      <c r="E13" s="13">
        <v>180</v>
      </c>
      <c r="F13" s="13">
        <v>814</v>
      </c>
      <c r="G13" s="13">
        <v>601</v>
      </c>
      <c r="H13" s="13">
        <v>725</v>
      </c>
      <c r="I13" s="13">
        <v>892</v>
      </c>
      <c r="J13" s="38">
        <v>985</v>
      </c>
      <c r="K13" s="38"/>
      <c r="L13" s="13"/>
      <c r="M13" s="94"/>
      <c r="N13" s="14">
        <f t="shared" si="0"/>
        <v>4558</v>
      </c>
    </row>
    <row r="14" spans="1:14" ht="21" customHeight="1">
      <c r="A14" s="146"/>
      <c r="B14" s="149"/>
      <c r="C14" s="11" t="s">
        <v>58</v>
      </c>
      <c r="D14" s="12">
        <v>1</v>
      </c>
      <c r="E14" s="13">
        <v>0</v>
      </c>
      <c r="F14" s="13">
        <v>14</v>
      </c>
      <c r="G14" s="13">
        <v>5</v>
      </c>
      <c r="H14" s="13">
        <v>19</v>
      </c>
      <c r="I14" s="13">
        <v>10</v>
      </c>
      <c r="J14" s="38">
        <v>4</v>
      </c>
      <c r="K14" s="38"/>
      <c r="L14" s="13"/>
      <c r="M14" s="94"/>
      <c r="N14" s="14">
        <f t="shared" si="0"/>
        <v>53</v>
      </c>
    </row>
    <row r="15" spans="1:14" ht="21" customHeight="1">
      <c r="A15" s="146"/>
      <c r="B15" s="149"/>
      <c r="C15" s="11" t="s">
        <v>59</v>
      </c>
      <c r="D15" s="12">
        <f t="shared" ref="D15:J15" si="2">SUM(D13:D14)</f>
        <v>362</v>
      </c>
      <c r="E15" s="13">
        <f t="shared" si="2"/>
        <v>180</v>
      </c>
      <c r="F15" s="13">
        <f t="shared" si="2"/>
        <v>828</v>
      </c>
      <c r="G15" s="13">
        <f t="shared" si="2"/>
        <v>606</v>
      </c>
      <c r="H15" s="13">
        <f t="shared" si="2"/>
        <v>744</v>
      </c>
      <c r="I15" s="13">
        <f t="shared" si="2"/>
        <v>902</v>
      </c>
      <c r="J15" s="38">
        <f t="shared" si="2"/>
        <v>989</v>
      </c>
      <c r="K15" s="38"/>
      <c r="L15" s="13"/>
      <c r="M15" s="94"/>
      <c r="N15" s="17">
        <f t="shared" si="0"/>
        <v>4611</v>
      </c>
    </row>
    <row r="16" spans="1:14" ht="21" customHeight="1">
      <c r="A16" s="146"/>
      <c r="B16" s="149" t="s">
        <v>61</v>
      </c>
      <c r="C16" s="11" t="s">
        <v>57</v>
      </c>
      <c r="D16" s="12">
        <v>1</v>
      </c>
      <c r="E16" s="13">
        <v>3</v>
      </c>
      <c r="F16" s="13">
        <v>2</v>
      </c>
      <c r="G16" s="13">
        <v>5</v>
      </c>
      <c r="H16" s="13">
        <v>4</v>
      </c>
      <c r="I16" s="13">
        <v>1</v>
      </c>
      <c r="J16" s="38">
        <v>5</v>
      </c>
      <c r="K16" s="38"/>
      <c r="L16" s="13"/>
      <c r="M16" s="94"/>
      <c r="N16" s="14">
        <f t="shared" si="0"/>
        <v>21</v>
      </c>
    </row>
    <row r="17" spans="1:14" ht="21" customHeight="1">
      <c r="A17" s="146"/>
      <c r="B17" s="149"/>
      <c r="C17" s="11" t="s">
        <v>58</v>
      </c>
      <c r="D17" s="12">
        <v>2</v>
      </c>
      <c r="E17" s="13">
        <v>0</v>
      </c>
      <c r="F17" s="13">
        <v>12</v>
      </c>
      <c r="G17" s="13">
        <v>12</v>
      </c>
      <c r="H17" s="13">
        <v>0</v>
      </c>
      <c r="I17" s="13">
        <v>8</v>
      </c>
      <c r="J17" s="13">
        <v>9</v>
      </c>
      <c r="K17" s="89"/>
      <c r="L17" s="13"/>
      <c r="M17" s="94"/>
      <c r="N17" s="17">
        <f t="shared" si="0"/>
        <v>43</v>
      </c>
    </row>
    <row r="18" spans="1:14" ht="21" customHeight="1">
      <c r="A18" s="146"/>
      <c r="B18" s="149"/>
      <c r="C18" s="11" t="s">
        <v>59</v>
      </c>
      <c r="D18" s="12">
        <f t="shared" ref="D18:J18" si="3">SUM(D16:D17)</f>
        <v>3</v>
      </c>
      <c r="E18" s="12">
        <f t="shared" si="3"/>
        <v>3</v>
      </c>
      <c r="F18" s="12">
        <f t="shared" si="3"/>
        <v>14</v>
      </c>
      <c r="G18" s="12">
        <f t="shared" si="3"/>
        <v>17</v>
      </c>
      <c r="H18" s="12">
        <f t="shared" si="3"/>
        <v>4</v>
      </c>
      <c r="I18" s="12">
        <f t="shared" si="3"/>
        <v>9</v>
      </c>
      <c r="J18" s="13">
        <f t="shared" si="3"/>
        <v>14</v>
      </c>
      <c r="K18" s="89"/>
      <c r="L18" s="13"/>
      <c r="M18" s="94"/>
      <c r="N18" s="14">
        <f t="shared" si="0"/>
        <v>64</v>
      </c>
    </row>
    <row r="19" spans="1:14" ht="21" customHeight="1">
      <c r="A19" s="146"/>
      <c r="B19" s="149" t="s">
        <v>26</v>
      </c>
      <c r="C19" s="11" t="s">
        <v>57</v>
      </c>
      <c r="D19" s="12">
        <f>SUM(D10,D13,D16)</f>
        <v>590</v>
      </c>
      <c r="E19" s="12">
        <f>SUM(E10,E13,E16)</f>
        <v>392</v>
      </c>
      <c r="F19" s="12">
        <f t="shared" ref="F19:J20" si="4">SUM(F10,F13,F16)</f>
        <v>1364</v>
      </c>
      <c r="G19" s="12">
        <f t="shared" si="4"/>
        <v>949</v>
      </c>
      <c r="H19" s="12">
        <f t="shared" si="4"/>
        <v>1317</v>
      </c>
      <c r="I19" s="12">
        <f t="shared" si="4"/>
        <v>1516</v>
      </c>
      <c r="J19" s="12">
        <f t="shared" si="4"/>
        <v>1554</v>
      </c>
      <c r="K19" s="89"/>
      <c r="L19" s="13"/>
      <c r="M19" s="94"/>
      <c r="N19" s="17">
        <f t="shared" si="0"/>
        <v>7682</v>
      </c>
    </row>
    <row r="20" spans="1:14" ht="21" customHeight="1">
      <c r="A20" s="146"/>
      <c r="B20" s="149"/>
      <c r="C20" s="11" t="s">
        <v>58</v>
      </c>
      <c r="D20" s="12">
        <f>SUM(D11,D14,D17)</f>
        <v>76</v>
      </c>
      <c r="E20" s="12">
        <f>SUM(E11,E14,E17)</f>
        <v>8</v>
      </c>
      <c r="F20" s="12">
        <f t="shared" si="4"/>
        <v>208</v>
      </c>
      <c r="G20" s="12">
        <f t="shared" si="4"/>
        <v>67</v>
      </c>
      <c r="H20" s="12">
        <f t="shared" si="4"/>
        <v>121</v>
      </c>
      <c r="I20" s="12">
        <f t="shared" si="4"/>
        <v>144</v>
      </c>
      <c r="J20" s="12">
        <f t="shared" si="4"/>
        <v>111</v>
      </c>
      <c r="K20" s="89"/>
      <c r="L20" s="13"/>
      <c r="M20" s="94"/>
      <c r="N20" s="14">
        <f t="shared" si="0"/>
        <v>735</v>
      </c>
    </row>
    <row r="21" spans="1:14" ht="21" customHeight="1" thickBot="1">
      <c r="A21" s="147"/>
      <c r="B21" s="150"/>
      <c r="C21" s="15" t="s">
        <v>59</v>
      </c>
      <c r="D21" s="12">
        <f>SUM(D19:D20)</f>
        <v>666</v>
      </c>
      <c r="E21" s="12">
        <f>SUM(E19:E20)</f>
        <v>400</v>
      </c>
      <c r="F21" s="12">
        <f t="shared" ref="F21:J21" si="5">SUM(F19:F20)</f>
        <v>1572</v>
      </c>
      <c r="G21" s="12">
        <f t="shared" si="5"/>
        <v>1016</v>
      </c>
      <c r="H21" s="12">
        <f t="shared" si="5"/>
        <v>1438</v>
      </c>
      <c r="I21" s="12">
        <f t="shared" si="5"/>
        <v>1660</v>
      </c>
      <c r="J21" s="12">
        <f t="shared" si="5"/>
        <v>1665</v>
      </c>
      <c r="K21" s="110"/>
      <c r="L21" s="61"/>
      <c r="M21" s="100"/>
      <c r="N21" s="96">
        <f t="shared" si="0"/>
        <v>8417</v>
      </c>
    </row>
    <row r="22" spans="1:14" ht="21" customHeight="1">
      <c r="A22" s="145" t="s">
        <v>27</v>
      </c>
      <c r="B22" s="148" t="s">
        <v>56</v>
      </c>
      <c r="C22" s="7" t="s">
        <v>57</v>
      </c>
      <c r="D22" s="8">
        <v>3</v>
      </c>
      <c r="E22" s="9">
        <v>8</v>
      </c>
      <c r="F22" s="9">
        <v>5</v>
      </c>
      <c r="G22" s="9">
        <v>15</v>
      </c>
      <c r="H22" s="9">
        <v>13</v>
      </c>
      <c r="I22" s="9">
        <v>8</v>
      </c>
      <c r="J22" s="88">
        <v>20</v>
      </c>
      <c r="K22" s="88"/>
      <c r="L22" s="9"/>
      <c r="M22" s="95"/>
      <c r="N22" s="10">
        <f t="shared" si="0"/>
        <v>72</v>
      </c>
    </row>
    <row r="23" spans="1:14" ht="21" customHeight="1">
      <c r="A23" s="146"/>
      <c r="B23" s="149"/>
      <c r="C23" s="11" t="s">
        <v>58</v>
      </c>
      <c r="D23" s="12">
        <v>9</v>
      </c>
      <c r="E23" s="13">
        <v>4</v>
      </c>
      <c r="F23" s="13">
        <v>23</v>
      </c>
      <c r="G23" s="13">
        <v>32</v>
      </c>
      <c r="H23" s="13">
        <v>0</v>
      </c>
      <c r="I23" s="13">
        <v>37</v>
      </c>
      <c r="J23" s="38">
        <v>60</v>
      </c>
      <c r="K23" s="38"/>
      <c r="L23" s="13"/>
      <c r="M23" s="94"/>
      <c r="N23" s="14">
        <f t="shared" si="0"/>
        <v>165</v>
      </c>
    </row>
    <row r="24" spans="1:14" ht="21" customHeight="1">
      <c r="A24" s="146"/>
      <c r="B24" s="149"/>
      <c r="C24" s="11" t="s">
        <v>59</v>
      </c>
      <c r="D24" s="12">
        <f t="shared" ref="D24:J24" si="6">SUM(D22:D23)</f>
        <v>12</v>
      </c>
      <c r="E24" s="13">
        <f t="shared" si="6"/>
        <v>12</v>
      </c>
      <c r="F24" s="13">
        <f t="shared" si="6"/>
        <v>28</v>
      </c>
      <c r="G24" s="13">
        <f t="shared" si="6"/>
        <v>47</v>
      </c>
      <c r="H24" s="13">
        <f t="shared" si="6"/>
        <v>13</v>
      </c>
      <c r="I24" s="13">
        <f t="shared" si="6"/>
        <v>45</v>
      </c>
      <c r="J24" s="38">
        <f t="shared" si="6"/>
        <v>80</v>
      </c>
      <c r="K24" s="38"/>
      <c r="L24" s="13"/>
      <c r="M24" s="94"/>
      <c r="N24" s="17">
        <f t="shared" si="0"/>
        <v>237</v>
      </c>
    </row>
    <row r="25" spans="1:14" ht="21" customHeight="1">
      <c r="A25" s="146"/>
      <c r="B25" s="149" t="s">
        <v>60</v>
      </c>
      <c r="C25" s="11" t="s">
        <v>57</v>
      </c>
      <c r="D25" s="12">
        <v>21</v>
      </c>
      <c r="E25" s="13">
        <v>8</v>
      </c>
      <c r="F25" s="13">
        <v>26</v>
      </c>
      <c r="G25" s="13">
        <v>14</v>
      </c>
      <c r="H25" s="13">
        <v>39</v>
      </c>
      <c r="I25" s="13">
        <v>37</v>
      </c>
      <c r="J25" s="38">
        <v>36</v>
      </c>
      <c r="K25" s="38"/>
      <c r="L25" s="13"/>
      <c r="M25" s="94"/>
      <c r="N25" s="14">
        <f t="shared" si="0"/>
        <v>181</v>
      </c>
    </row>
    <row r="26" spans="1:14" ht="21" customHeight="1">
      <c r="A26" s="146"/>
      <c r="B26" s="149"/>
      <c r="C26" s="11" t="s">
        <v>58</v>
      </c>
      <c r="D26" s="12">
        <v>5</v>
      </c>
      <c r="E26" s="13">
        <v>1</v>
      </c>
      <c r="F26" s="13">
        <v>12</v>
      </c>
      <c r="G26" s="13">
        <v>2</v>
      </c>
      <c r="H26" s="13">
        <v>0</v>
      </c>
      <c r="I26" s="13">
        <v>7</v>
      </c>
      <c r="J26" s="13">
        <v>14</v>
      </c>
      <c r="K26" s="89"/>
      <c r="L26" s="13"/>
      <c r="M26" s="94"/>
      <c r="N26" s="17">
        <f t="shared" si="0"/>
        <v>41</v>
      </c>
    </row>
    <row r="27" spans="1:14" ht="21" customHeight="1">
      <c r="A27" s="146"/>
      <c r="B27" s="149"/>
      <c r="C27" s="11" t="s">
        <v>59</v>
      </c>
      <c r="D27" s="12">
        <f t="shared" ref="D27:J27" si="7">SUM(D25:D26)</f>
        <v>26</v>
      </c>
      <c r="E27" s="12">
        <f t="shared" si="7"/>
        <v>9</v>
      </c>
      <c r="F27" s="12">
        <f t="shared" si="7"/>
        <v>38</v>
      </c>
      <c r="G27" s="12">
        <f t="shared" si="7"/>
        <v>16</v>
      </c>
      <c r="H27" s="12">
        <f t="shared" si="7"/>
        <v>39</v>
      </c>
      <c r="I27" s="12">
        <f t="shared" si="7"/>
        <v>44</v>
      </c>
      <c r="J27" s="13">
        <f t="shared" si="7"/>
        <v>50</v>
      </c>
      <c r="K27" s="89"/>
      <c r="L27" s="13"/>
      <c r="M27" s="94"/>
      <c r="N27" s="14">
        <f t="shared" si="0"/>
        <v>222</v>
      </c>
    </row>
    <row r="28" spans="1:14" ht="21" customHeight="1">
      <c r="A28" s="146"/>
      <c r="B28" s="149" t="s">
        <v>26</v>
      </c>
      <c r="C28" s="11" t="s">
        <v>57</v>
      </c>
      <c r="D28" s="12">
        <f>SUM(D22,D25)</f>
        <v>24</v>
      </c>
      <c r="E28" s="12">
        <f>SUM(E22,E25)</f>
        <v>16</v>
      </c>
      <c r="F28" s="12">
        <f t="shared" ref="F28:J29" si="8">SUM(F22,F25)</f>
        <v>31</v>
      </c>
      <c r="G28" s="12">
        <f t="shared" si="8"/>
        <v>29</v>
      </c>
      <c r="H28" s="12">
        <f t="shared" si="8"/>
        <v>52</v>
      </c>
      <c r="I28" s="12">
        <f t="shared" si="8"/>
        <v>45</v>
      </c>
      <c r="J28" s="12">
        <f t="shared" si="8"/>
        <v>56</v>
      </c>
      <c r="K28" s="89"/>
      <c r="L28" s="13"/>
      <c r="M28" s="94"/>
      <c r="N28" s="17">
        <f t="shared" si="0"/>
        <v>253</v>
      </c>
    </row>
    <row r="29" spans="1:14" ht="21" customHeight="1">
      <c r="A29" s="146"/>
      <c r="B29" s="149"/>
      <c r="C29" s="11" t="s">
        <v>58</v>
      </c>
      <c r="D29" s="12">
        <f>SUM(D23,D26)</f>
        <v>14</v>
      </c>
      <c r="E29" s="12">
        <f>SUM(E23,E26)</f>
        <v>5</v>
      </c>
      <c r="F29" s="12">
        <f t="shared" si="8"/>
        <v>35</v>
      </c>
      <c r="G29" s="12">
        <f t="shared" si="8"/>
        <v>34</v>
      </c>
      <c r="H29" s="12">
        <f t="shared" si="8"/>
        <v>0</v>
      </c>
      <c r="I29" s="12">
        <f t="shared" si="8"/>
        <v>44</v>
      </c>
      <c r="J29" s="12">
        <f t="shared" si="8"/>
        <v>74</v>
      </c>
      <c r="K29" s="89"/>
      <c r="L29" s="13"/>
      <c r="M29" s="94"/>
      <c r="N29" s="14">
        <f t="shared" si="0"/>
        <v>206</v>
      </c>
    </row>
    <row r="30" spans="1:14" ht="21" customHeight="1" thickBot="1">
      <c r="A30" s="147"/>
      <c r="B30" s="150"/>
      <c r="C30" s="15" t="s">
        <v>59</v>
      </c>
      <c r="D30" s="12">
        <f>SUM(D28:D29)</f>
        <v>38</v>
      </c>
      <c r="E30" s="12">
        <f>SUM(E28:E29)</f>
        <v>21</v>
      </c>
      <c r="F30" s="12">
        <f t="shared" ref="F30:J30" si="9">SUM(F28:F29)</f>
        <v>66</v>
      </c>
      <c r="G30" s="12">
        <f t="shared" si="9"/>
        <v>63</v>
      </c>
      <c r="H30" s="12">
        <f t="shared" si="9"/>
        <v>52</v>
      </c>
      <c r="I30" s="12">
        <f t="shared" si="9"/>
        <v>89</v>
      </c>
      <c r="J30" s="12">
        <f t="shared" si="9"/>
        <v>130</v>
      </c>
      <c r="K30" s="110"/>
      <c r="L30" s="61"/>
      <c r="M30" s="97"/>
      <c r="N30" s="96">
        <f t="shared" si="0"/>
        <v>459</v>
      </c>
    </row>
    <row r="31" spans="1:14" ht="21" customHeight="1">
      <c r="A31" s="145" t="s">
        <v>28</v>
      </c>
      <c r="B31" s="148" t="s">
        <v>56</v>
      </c>
      <c r="C31" s="7" t="s">
        <v>57</v>
      </c>
      <c r="D31" s="8">
        <v>1785</v>
      </c>
      <c r="E31" s="9">
        <v>741</v>
      </c>
      <c r="F31" s="9">
        <v>4165</v>
      </c>
      <c r="G31" s="9">
        <v>1625</v>
      </c>
      <c r="H31" s="9">
        <v>2237</v>
      </c>
      <c r="I31" s="9">
        <v>2712</v>
      </c>
      <c r="J31" s="9">
        <v>2633</v>
      </c>
      <c r="K31" s="88"/>
      <c r="L31" s="9"/>
      <c r="M31" s="99"/>
      <c r="N31" s="10">
        <f t="shared" si="0"/>
        <v>15898</v>
      </c>
    </row>
    <row r="32" spans="1:14" ht="21" customHeight="1">
      <c r="A32" s="146"/>
      <c r="B32" s="149"/>
      <c r="C32" s="11" t="s">
        <v>58</v>
      </c>
      <c r="D32" s="12">
        <v>10</v>
      </c>
      <c r="E32" s="13">
        <v>2</v>
      </c>
      <c r="F32" s="13">
        <v>4</v>
      </c>
      <c r="G32" s="13">
        <v>4</v>
      </c>
      <c r="H32" s="13">
        <v>2</v>
      </c>
      <c r="I32" s="13">
        <v>2</v>
      </c>
      <c r="J32" s="13">
        <v>39</v>
      </c>
      <c r="K32" s="89"/>
      <c r="L32" s="13"/>
      <c r="M32" s="94"/>
      <c r="N32" s="14">
        <f t="shared" si="0"/>
        <v>63</v>
      </c>
    </row>
    <row r="33" spans="1:14" ht="21" customHeight="1">
      <c r="A33" s="146"/>
      <c r="B33" s="149"/>
      <c r="C33" s="11" t="s">
        <v>59</v>
      </c>
      <c r="D33" s="12">
        <f t="shared" ref="D33:J33" si="10">SUM(D31:D32)</f>
        <v>1795</v>
      </c>
      <c r="E33" s="12">
        <f>SUM(E31:E32)</f>
        <v>743</v>
      </c>
      <c r="F33" s="12">
        <f t="shared" si="10"/>
        <v>4169</v>
      </c>
      <c r="G33" s="12">
        <f t="shared" si="10"/>
        <v>1629</v>
      </c>
      <c r="H33" s="12">
        <f t="shared" si="10"/>
        <v>2239</v>
      </c>
      <c r="I33" s="12">
        <f t="shared" si="10"/>
        <v>2714</v>
      </c>
      <c r="J33" s="13">
        <f t="shared" si="10"/>
        <v>2672</v>
      </c>
      <c r="K33" s="89"/>
      <c r="L33" s="13"/>
      <c r="M33" s="94"/>
      <c r="N33" s="17">
        <f t="shared" si="0"/>
        <v>15961</v>
      </c>
    </row>
    <row r="34" spans="1:14" ht="21" customHeight="1">
      <c r="A34" s="146"/>
      <c r="B34" s="149" t="s">
        <v>60</v>
      </c>
      <c r="C34" s="11" t="s">
        <v>57</v>
      </c>
      <c r="D34" s="12">
        <v>2245</v>
      </c>
      <c r="E34" s="13">
        <v>847</v>
      </c>
      <c r="F34" s="13">
        <v>4846</v>
      </c>
      <c r="G34" s="13">
        <v>2010</v>
      </c>
      <c r="H34" s="13">
        <v>3146</v>
      </c>
      <c r="I34" s="13">
        <v>3278</v>
      </c>
      <c r="J34" s="13">
        <v>2796</v>
      </c>
      <c r="K34" s="89"/>
      <c r="L34" s="13"/>
      <c r="M34" s="94"/>
      <c r="N34" s="14">
        <f t="shared" si="0"/>
        <v>19168</v>
      </c>
    </row>
    <row r="35" spans="1:14" ht="21" customHeight="1">
      <c r="A35" s="146"/>
      <c r="B35" s="149"/>
      <c r="C35" s="11" t="s">
        <v>58</v>
      </c>
      <c r="D35" s="12">
        <v>25</v>
      </c>
      <c r="E35" s="13">
        <v>4</v>
      </c>
      <c r="F35" s="13">
        <v>8</v>
      </c>
      <c r="G35" s="13">
        <v>8</v>
      </c>
      <c r="H35" s="13">
        <v>20</v>
      </c>
      <c r="I35" s="13">
        <v>14</v>
      </c>
      <c r="J35" s="13">
        <v>35</v>
      </c>
      <c r="K35" s="89"/>
      <c r="L35" s="13"/>
      <c r="M35" s="94"/>
      <c r="N35" s="17">
        <f t="shared" si="0"/>
        <v>114</v>
      </c>
    </row>
    <row r="36" spans="1:14" ht="21" customHeight="1">
      <c r="A36" s="146"/>
      <c r="B36" s="149"/>
      <c r="C36" s="11" t="s">
        <v>59</v>
      </c>
      <c r="D36" s="12">
        <f t="shared" ref="D36:J36" si="11">SUM(D34:D35)</f>
        <v>2270</v>
      </c>
      <c r="E36" s="13">
        <f t="shared" si="11"/>
        <v>851</v>
      </c>
      <c r="F36" s="13">
        <f t="shared" si="11"/>
        <v>4854</v>
      </c>
      <c r="G36" s="13">
        <f t="shared" si="11"/>
        <v>2018</v>
      </c>
      <c r="H36" s="13">
        <f t="shared" si="11"/>
        <v>3166</v>
      </c>
      <c r="I36" s="13">
        <f t="shared" si="11"/>
        <v>3292</v>
      </c>
      <c r="J36" s="13">
        <f t="shared" si="11"/>
        <v>2831</v>
      </c>
      <c r="K36" s="89"/>
      <c r="L36" s="13"/>
      <c r="M36" s="94"/>
      <c r="N36" s="14">
        <f t="shared" si="0"/>
        <v>19282</v>
      </c>
    </row>
    <row r="37" spans="1:14" ht="21" customHeight="1">
      <c r="A37" s="146"/>
      <c r="B37" s="149" t="s">
        <v>26</v>
      </c>
      <c r="C37" s="11" t="s">
        <v>57</v>
      </c>
      <c r="D37" s="12">
        <f>SUM(D31,D34)</f>
        <v>4030</v>
      </c>
      <c r="E37" s="12">
        <f>SUM(E31,E34)</f>
        <v>1588</v>
      </c>
      <c r="F37" s="12">
        <f t="shared" ref="F37:J38" si="12">SUM(F31,F34)</f>
        <v>9011</v>
      </c>
      <c r="G37" s="12">
        <f t="shared" si="12"/>
        <v>3635</v>
      </c>
      <c r="H37" s="12">
        <f t="shared" si="12"/>
        <v>5383</v>
      </c>
      <c r="I37" s="12">
        <f t="shared" si="12"/>
        <v>5990</v>
      </c>
      <c r="J37" s="12">
        <f t="shared" si="12"/>
        <v>5429</v>
      </c>
      <c r="K37" s="89"/>
      <c r="L37" s="13"/>
      <c r="M37" s="94"/>
      <c r="N37" s="17">
        <f t="shared" si="0"/>
        <v>35066</v>
      </c>
    </row>
    <row r="38" spans="1:14" ht="21" customHeight="1">
      <c r="A38" s="146"/>
      <c r="B38" s="149"/>
      <c r="C38" s="11" t="s">
        <v>58</v>
      </c>
      <c r="D38" s="12">
        <f>SUM(D32,D35)</f>
        <v>35</v>
      </c>
      <c r="E38" s="12">
        <f>SUM(E32,E35)</f>
        <v>6</v>
      </c>
      <c r="F38" s="12">
        <f t="shared" si="12"/>
        <v>12</v>
      </c>
      <c r="G38" s="12">
        <f t="shared" si="12"/>
        <v>12</v>
      </c>
      <c r="H38" s="12">
        <f t="shared" si="12"/>
        <v>22</v>
      </c>
      <c r="I38" s="12">
        <f t="shared" si="12"/>
        <v>16</v>
      </c>
      <c r="J38" s="12">
        <f t="shared" si="12"/>
        <v>74</v>
      </c>
      <c r="K38" s="89"/>
      <c r="L38" s="13"/>
      <c r="M38" s="94"/>
      <c r="N38" s="14">
        <f t="shared" si="0"/>
        <v>177</v>
      </c>
    </row>
    <row r="39" spans="1:14" ht="21" customHeight="1" thickBot="1">
      <c r="A39" s="147"/>
      <c r="B39" s="150"/>
      <c r="C39" s="15" t="s">
        <v>59</v>
      </c>
      <c r="D39" s="12">
        <f>SUM(D37:D38)</f>
        <v>4065</v>
      </c>
      <c r="E39" s="12">
        <f>SUM(E37:E38)</f>
        <v>1594</v>
      </c>
      <c r="F39" s="12">
        <f t="shared" ref="F39:J39" si="13">SUM(F37:F38)</f>
        <v>9023</v>
      </c>
      <c r="G39" s="12">
        <f t="shared" si="13"/>
        <v>3647</v>
      </c>
      <c r="H39" s="12">
        <f t="shared" si="13"/>
        <v>5405</v>
      </c>
      <c r="I39" s="12">
        <f t="shared" si="13"/>
        <v>6006</v>
      </c>
      <c r="J39" s="12">
        <f t="shared" si="13"/>
        <v>5503</v>
      </c>
      <c r="K39" s="110"/>
      <c r="L39" s="61"/>
      <c r="M39" s="100"/>
      <c r="N39" s="96">
        <f t="shared" si="0"/>
        <v>35243</v>
      </c>
    </row>
    <row r="40" spans="1:14" ht="21" customHeight="1">
      <c r="A40" s="114" t="s">
        <v>63</v>
      </c>
      <c r="B40" s="115"/>
      <c r="C40" s="7" t="s">
        <v>57</v>
      </c>
      <c r="D40" s="8">
        <v>178</v>
      </c>
      <c r="E40" s="9">
        <v>77</v>
      </c>
      <c r="F40" s="9">
        <v>190</v>
      </c>
      <c r="G40" s="9">
        <v>102</v>
      </c>
      <c r="H40" s="9">
        <v>238</v>
      </c>
      <c r="I40" s="9">
        <v>217</v>
      </c>
      <c r="J40" s="9">
        <v>274</v>
      </c>
      <c r="K40" s="109"/>
      <c r="L40" s="9"/>
      <c r="M40" s="95"/>
      <c r="N40" s="10">
        <f t="shared" si="0"/>
        <v>1276</v>
      </c>
    </row>
    <row r="41" spans="1:14" ht="21" customHeight="1">
      <c r="A41" s="116"/>
      <c r="B41" s="117"/>
      <c r="C41" s="11" t="s">
        <v>58</v>
      </c>
      <c r="D41" s="12">
        <v>24</v>
      </c>
      <c r="E41" s="13">
        <v>6</v>
      </c>
      <c r="F41" s="13">
        <v>176</v>
      </c>
      <c r="G41" s="13">
        <v>52</v>
      </c>
      <c r="H41" s="13">
        <v>31</v>
      </c>
      <c r="I41" s="13">
        <v>35</v>
      </c>
      <c r="J41" s="13">
        <v>14</v>
      </c>
      <c r="K41" s="89"/>
      <c r="L41" s="13"/>
      <c r="M41" s="94"/>
      <c r="N41" s="14">
        <f t="shared" si="0"/>
        <v>338</v>
      </c>
    </row>
    <row r="42" spans="1:14" ht="21" customHeight="1" thickBot="1">
      <c r="A42" s="118"/>
      <c r="B42" s="119"/>
      <c r="C42" s="15" t="s">
        <v>59</v>
      </c>
      <c r="D42" s="16">
        <f t="shared" ref="D42:J42" si="14">SUM(D40:D41)</f>
        <v>202</v>
      </c>
      <c r="E42" s="64">
        <f t="shared" si="14"/>
        <v>83</v>
      </c>
      <c r="F42" s="64">
        <f t="shared" si="14"/>
        <v>366</v>
      </c>
      <c r="G42" s="64">
        <f t="shared" si="14"/>
        <v>154</v>
      </c>
      <c r="H42" s="64">
        <f t="shared" si="14"/>
        <v>269</v>
      </c>
      <c r="I42" s="64">
        <f t="shared" si="14"/>
        <v>252</v>
      </c>
      <c r="J42" s="64">
        <f t="shared" si="14"/>
        <v>288</v>
      </c>
      <c r="K42" s="107"/>
      <c r="L42" s="64"/>
      <c r="M42" s="97"/>
      <c r="N42" s="96">
        <f t="shared" si="0"/>
        <v>1614</v>
      </c>
    </row>
    <row r="43" spans="1:14" ht="21" customHeight="1">
      <c r="A43" s="114" t="s">
        <v>64</v>
      </c>
      <c r="B43" s="115"/>
      <c r="C43" s="7" t="s">
        <v>57</v>
      </c>
      <c r="D43" s="8">
        <v>91</v>
      </c>
      <c r="E43" s="9">
        <v>56</v>
      </c>
      <c r="F43" s="9">
        <v>85</v>
      </c>
      <c r="G43" s="9">
        <v>52</v>
      </c>
      <c r="H43" s="9">
        <v>202</v>
      </c>
      <c r="I43" s="9">
        <v>194</v>
      </c>
      <c r="J43" s="9">
        <v>304</v>
      </c>
      <c r="K43" s="111"/>
      <c r="L43" s="22"/>
      <c r="M43" s="99"/>
      <c r="N43" s="10">
        <f t="shared" si="0"/>
        <v>984</v>
      </c>
    </row>
    <row r="44" spans="1:14" ht="21" customHeight="1">
      <c r="A44" s="116"/>
      <c r="B44" s="117"/>
      <c r="C44" s="11" t="s">
        <v>58</v>
      </c>
      <c r="D44" s="12">
        <v>0</v>
      </c>
      <c r="E44" s="13">
        <v>0</v>
      </c>
      <c r="F44" s="13">
        <v>2</v>
      </c>
      <c r="G44" s="13">
        <v>0</v>
      </c>
      <c r="H44" s="13">
        <v>0</v>
      </c>
      <c r="I44" s="13">
        <v>0</v>
      </c>
      <c r="J44" s="13">
        <v>0</v>
      </c>
      <c r="K44" s="89"/>
      <c r="L44" s="13"/>
      <c r="M44" s="94"/>
      <c r="N44" s="14">
        <f t="shared" si="0"/>
        <v>2</v>
      </c>
    </row>
    <row r="45" spans="1:14" ht="21" customHeight="1" thickBot="1">
      <c r="A45" s="118"/>
      <c r="B45" s="119"/>
      <c r="C45" s="15" t="s">
        <v>59</v>
      </c>
      <c r="D45" s="16">
        <f t="shared" ref="D45:J45" si="15">SUM(D43:D44)</f>
        <v>91</v>
      </c>
      <c r="E45" s="16">
        <f t="shared" si="15"/>
        <v>56</v>
      </c>
      <c r="F45" s="16">
        <f t="shared" si="15"/>
        <v>87</v>
      </c>
      <c r="G45" s="16">
        <f t="shared" si="15"/>
        <v>52</v>
      </c>
      <c r="H45" s="16">
        <f t="shared" si="15"/>
        <v>202</v>
      </c>
      <c r="I45" s="16">
        <f t="shared" si="15"/>
        <v>194</v>
      </c>
      <c r="J45" s="64">
        <f t="shared" si="15"/>
        <v>304</v>
      </c>
      <c r="K45" s="110"/>
      <c r="L45" s="61"/>
      <c r="M45" s="100"/>
      <c r="N45" s="96">
        <f t="shared" si="0"/>
        <v>986</v>
      </c>
    </row>
    <row r="46" spans="1:14" ht="21" customHeight="1" thickBot="1">
      <c r="A46" s="128" t="s">
        <v>65</v>
      </c>
      <c r="B46" s="129"/>
      <c r="C46" s="130"/>
      <c r="D46" s="18">
        <f>SUM(D21,D30,D39,D42,D45)</f>
        <v>5062</v>
      </c>
      <c r="E46" s="19">
        <f>SUM(E21,E30,E39,E42,E45)</f>
        <v>2154</v>
      </c>
      <c r="F46" s="19">
        <f t="shared" ref="F46:J46" si="16">SUM(F21,F30,F39,F42,F45)</f>
        <v>11114</v>
      </c>
      <c r="G46" s="19">
        <f t="shared" si="16"/>
        <v>4932</v>
      </c>
      <c r="H46" s="19">
        <f t="shared" si="16"/>
        <v>7366</v>
      </c>
      <c r="I46" s="19">
        <f t="shared" si="16"/>
        <v>8201</v>
      </c>
      <c r="J46" s="19">
        <f t="shared" si="16"/>
        <v>7890</v>
      </c>
      <c r="K46" s="91"/>
      <c r="L46" s="19"/>
      <c r="M46" s="98"/>
      <c r="N46" s="36">
        <f t="shared" si="0"/>
        <v>46719</v>
      </c>
    </row>
    <row r="47" spans="1:14" ht="21" customHeight="1" thickBot="1">
      <c r="A47" s="128" t="s">
        <v>32</v>
      </c>
      <c r="B47" s="129"/>
      <c r="C47" s="130"/>
      <c r="D47" s="18">
        <v>132</v>
      </c>
      <c r="E47" s="19">
        <v>32</v>
      </c>
      <c r="F47" s="19">
        <v>318</v>
      </c>
      <c r="G47" s="19">
        <v>152</v>
      </c>
      <c r="H47" s="19">
        <v>183</v>
      </c>
      <c r="I47" s="19">
        <v>175</v>
      </c>
      <c r="J47" s="91">
        <v>109</v>
      </c>
      <c r="K47" s="91"/>
      <c r="L47" s="19"/>
      <c r="M47" s="98"/>
      <c r="N47" s="36">
        <f t="shared" si="0"/>
        <v>1101</v>
      </c>
    </row>
    <row r="48" spans="1:14" ht="21" customHeight="1" thickBot="1">
      <c r="A48" s="128" t="s">
        <v>66</v>
      </c>
      <c r="B48" s="129"/>
      <c r="C48" s="130"/>
      <c r="D48" s="18">
        <f t="shared" ref="D48:J48" si="17">SUM(D46:D47)</f>
        <v>5194</v>
      </c>
      <c r="E48" s="19">
        <f t="shared" si="17"/>
        <v>2186</v>
      </c>
      <c r="F48" s="19">
        <f t="shared" si="17"/>
        <v>11432</v>
      </c>
      <c r="G48" s="19">
        <f t="shared" si="17"/>
        <v>5084</v>
      </c>
      <c r="H48" s="19">
        <f>SUM(H46:H47)</f>
        <v>7549</v>
      </c>
      <c r="I48" s="19">
        <f t="shared" si="17"/>
        <v>8376</v>
      </c>
      <c r="J48" s="91">
        <f t="shared" si="17"/>
        <v>7999</v>
      </c>
      <c r="K48" s="91"/>
      <c r="L48" s="19"/>
      <c r="M48" s="98"/>
      <c r="N48" s="36">
        <f t="shared" si="0"/>
        <v>47820</v>
      </c>
    </row>
    <row r="49" spans="1:14" ht="21" customHeight="1">
      <c r="A49" s="131" t="s">
        <v>34</v>
      </c>
      <c r="B49" s="134" t="s">
        <v>67</v>
      </c>
      <c r="C49" s="20" t="s">
        <v>68</v>
      </c>
      <c r="D49" s="21">
        <v>2989</v>
      </c>
      <c r="E49" s="22">
        <v>835</v>
      </c>
      <c r="F49" s="22">
        <v>6872</v>
      </c>
      <c r="G49" s="22">
        <v>2748</v>
      </c>
      <c r="H49" s="22">
        <v>3727</v>
      </c>
      <c r="I49" s="22">
        <v>4020</v>
      </c>
      <c r="J49" s="92">
        <v>2223</v>
      </c>
      <c r="K49" s="92"/>
      <c r="L49" s="22"/>
      <c r="M49" s="99"/>
      <c r="N49" s="10">
        <f t="shared" si="0"/>
        <v>23414</v>
      </c>
    </row>
    <row r="50" spans="1:14" ht="21" customHeight="1">
      <c r="A50" s="132"/>
      <c r="B50" s="117"/>
      <c r="C50" s="11" t="s">
        <v>69</v>
      </c>
      <c r="D50" s="12">
        <v>1053</v>
      </c>
      <c r="E50" s="13">
        <v>765</v>
      </c>
      <c r="F50" s="13">
        <v>2487</v>
      </c>
      <c r="G50" s="13">
        <v>1754</v>
      </c>
      <c r="H50" s="13">
        <v>2481</v>
      </c>
      <c r="I50" s="13">
        <v>3000</v>
      </c>
      <c r="J50" s="38">
        <v>1446</v>
      </c>
      <c r="K50" s="38"/>
      <c r="L50" s="13"/>
      <c r="M50" s="94"/>
      <c r="N50" s="14">
        <f t="shared" si="0"/>
        <v>12986</v>
      </c>
    </row>
    <row r="51" spans="1:14" ht="21" customHeight="1">
      <c r="A51" s="132"/>
      <c r="B51" s="117"/>
      <c r="C51" s="11" t="s">
        <v>59</v>
      </c>
      <c r="D51" s="12">
        <f t="shared" ref="D51:J51" si="18">SUM(D49:D50)</f>
        <v>4042</v>
      </c>
      <c r="E51" s="13">
        <f t="shared" si="18"/>
        <v>1600</v>
      </c>
      <c r="F51" s="13">
        <f t="shared" si="18"/>
        <v>9359</v>
      </c>
      <c r="G51" s="13">
        <f t="shared" si="18"/>
        <v>4502</v>
      </c>
      <c r="H51" s="13">
        <f t="shared" si="18"/>
        <v>6208</v>
      </c>
      <c r="I51" s="13">
        <f t="shared" si="18"/>
        <v>7020</v>
      </c>
      <c r="J51" s="38">
        <f t="shared" si="18"/>
        <v>3669</v>
      </c>
      <c r="K51" s="38"/>
      <c r="L51" s="13"/>
      <c r="M51" s="94"/>
      <c r="N51" s="14">
        <f t="shared" si="0"/>
        <v>36400</v>
      </c>
    </row>
    <row r="52" spans="1:14" ht="21" customHeight="1">
      <c r="A52" s="132"/>
      <c r="B52" s="135" t="s">
        <v>38</v>
      </c>
      <c r="C52" s="136"/>
      <c r="D52" s="12">
        <v>22</v>
      </c>
      <c r="E52" s="13">
        <v>7</v>
      </c>
      <c r="F52" s="13">
        <v>38</v>
      </c>
      <c r="G52" s="13">
        <v>22</v>
      </c>
      <c r="H52" s="13">
        <v>36</v>
      </c>
      <c r="I52" s="13">
        <v>46</v>
      </c>
      <c r="J52" s="38">
        <v>15</v>
      </c>
      <c r="K52" s="38"/>
      <c r="L52" s="13"/>
      <c r="M52" s="94"/>
      <c r="N52" s="14">
        <f t="shared" si="0"/>
        <v>186</v>
      </c>
    </row>
    <row r="53" spans="1:14" ht="21" customHeight="1" thickBot="1">
      <c r="A53" s="133"/>
      <c r="B53" s="137" t="s">
        <v>39</v>
      </c>
      <c r="C53" s="138"/>
      <c r="D53" s="23" t="s">
        <v>40</v>
      </c>
      <c r="E53" s="24" t="s">
        <v>40</v>
      </c>
      <c r="F53" s="24" t="s">
        <v>40</v>
      </c>
      <c r="G53" s="24" t="s">
        <v>40</v>
      </c>
      <c r="H53" s="24" t="s">
        <v>40</v>
      </c>
      <c r="I53" s="24" t="s">
        <v>40</v>
      </c>
      <c r="J53" s="112" t="s">
        <v>40</v>
      </c>
      <c r="K53" s="93"/>
      <c r="L53" s="61"/>
      <c r="M53" s="100"/>
      <c r="N53" s="105" t="s">
        <v>40</v>
      </c>
    </row>
    <row r="54" spans="1:14" ht="21" customHeight="1" thickBot="1">
      <c r="A54" s="120" t="s">
        <v>103</v>
      </c>
      <c r="B54" s="121"/>
      <c r="C54" s="122"/>
      <c r="D54" s="18">
        <f t="shared" ref="D54:J54" si="19">SUM(D51:D53)</f>
        <v>4064</v>
      </c>
      <c r="E54" s="19">
        <f t="shared" si="19"/>
        <v>1607</v>
      </c>
      <c r="F54" s="19">
        <f t="shared" si="19"/>
        <v>9397</v>
      </c>
      <c r="G54" s="19">
        <f t="shared" si="19"/>
        <v>4524</v>
      </c>
      <c r="H54" s="19">
        <f t="shared" si="19"/>
        <v>6244</v>
      </c>
      <c r="I54" s="19">
        <f t="shared" si="19"/>
        <v>7066</v>
      </c>
      <c r="J54" s="91">
        <f t="shared" si="19"/>
        <v>3684</v>
      </c>
      <c r="K54" s="91"/>
      <c r="L54" s="19"/>
      <c r="M54" s="98"/>
      <c r="N54" s="36">
        <f t="shared" si="0"/>
        <v>36586</v>
      </c>
    </row>
    <row r="55" spans="1:14" ht="23.25" customHeight="1" thickBot="1">
      <c r="A55" s="123" t="s">
        <v>42</v>
      </c>
      <c r="B55" s="124"/>
      <c r="C55" s="125"/>
      <c r="D55" s="25">
        <f>SUM(D54+D48)</f>
        <v>9258</v>
      </c>
      <c r="E55" s="26">
        <f>SUM(E54+E48)</f>
        <v>3793</v>
      </c>
      <c r="F55" s="26">
        <f>SUM(F54+F48)</f>
        <v>20829</v>
      </c>
      <c r="G55" s="26">
        <f>SUM(G48+G54)</f>
        <v>9608</v>
      </c>
      <c r="H55" s="26">
        <f>SUM(H48+H54)</f>
        <v>13793</v>
      </c>
      <c r="I55" s="26">
        <f>SUM(I54+I48)</f>
        <v>15442</v>
      </c>
      <c r="J55" s="54">
        <f>SUM(J54+J48)</f>
        <v>11683</v>
      </c>
      <c r="K55" s="54"/>
      <c r="L55" s="26"/>
      <c r="M55" s="102"/>
      <c r="N55" s="27">
        <f t="shared" si="0"/>
        <v>84406</v>
      </c>
    </row>
    <row r="58" spans="1:14" ht="13.5" customHeight="1">
      <c r="A58" s="126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</row>
    <row r="59" spans="1:14" ht="13.5" customHeight="1">
      <c r="A59" s="127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</row>
  </sheetData>
  <mergeCells count="40">
    <mergeCell ref="D6:D9"/>
    <mergeCell ref="E6:E9"/>
    <mergeCell ref="F6:F9"/>
    <mergeCell ref="G6:G9"/>
    <mergeCell ref="H6:H9"/>
    <mergeCell ref="N6:N9"/>
    <mergeCell ref="A7:A9"/>
    <mergeCell ref="B7:B9"/>
    <mergeCell ref="C7:C9"/>
    <mergeCell ref="A10:A21"/>
    <mergeCell ref="B10:B12"/>
    <mergeCell ref="B13:B15"/>
    <mergeCell ref="B16:B18"/>
    <mergeCell ref="B19:B21"/>
    <mergeCell ref="I6:I9"/>
    <mergeCell ref="J6:J9"/>
    <mergeCell ref="K6:K9"/>
    <mergeCell ref="L6:L9"/>
    <mergeCell ref="M6:M9"/>
    <mergeCell ref="A6:C6"/>
    <mergeCell ref="A22:A30"/>
    <mergeCell ref="B22:B24"/>
    <mergeCell ref="B25:B27"/>
    <mergeCell ref="B28:B30"/>
    <mergeCell ref="A31:A39"/>
    <mergeCell ref="B31:B33"/>
    <mergeCell ref="B34:B36"/>
    <mergeCell ref="B37:B39"/>
    <mergeCell ref="A54:C54"/>
    <mergeCell ref="A55:C55"/>
    <mergeCell ref="A58:N59"/>
    <mergeCell ref="A40:B42"/>
    <mergeCell ref="A43:B45"/>
    <mergeCell ref="A46:C46"/>
    <mergeCell ref="A47:C47"/>
    <mergeCell ref="A48:C48"/>
    <mergeCell ref="A49:A53"/>
    <mergeCell ref="B49:B51"/>
    <mergeCell ref="B52:C52"/>
    <mergeCell ref="B53:C53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92154-B5A5-4DEE-B187-360910FCCCDD}">
  <sheetPr>
    <tabColor rgb="FF92D050"/>
  </sheetPr>
  <dimension ref="A1:N59"/>
  <sheetViews>
    <sheetView zoomScaleNormal="100" workbookViewId="0">
      <selection activeCell="R20" sqref="R20"/>
    </sheetView>
  </sheetViews>
  <sheetFormatPr defaultRowHeight="13.5"/>
  <cols>
    <col min="1" max="1" width="4" style="1" customWidth="1"/>
    <col min="2" max="2" width="7.25" style="1" customWidth="1"/>
    <col min="3" max="3" width="9" style="1"/>
    <col min="4" max="14" width="9.5" style="1" customWidth="1"/>
    <col min="15" max="16384" width="9" style="1"/>
  </cols>
  <sheetData>
    <row r="1" spans="1:14" ht="15" customHeight="1"/>
    <row r="2" spans="1:14" ht="15" customHeight="1"/>
    <row r="3" spans="1:14" ht="15" customHeight="1">
      <c r="A3" s="28"/>
      <c r="B3" s="28"/>
      <c r="C3" s="28"/>
      <c r="D3" s="28"/>
      <c r="E3" s="28"/>
      <c r="F3" s="29"/>
    </row>
    <row r="4" spans="1:14" ht="15" customHeight="1">
      <c r="A4" s="83" t="s">
        <v>112</v>
      </c>
      <c r="C4" s="84"/>
      <c r="D4" s="6"/>
      <c r="E4" s="86"/>
      <c r="I4" s="87"/>
      <c r="J4" s="87"/>
      <c r="K4" s="87"/>
      <c r="L4" s="87"/>
      <c r="M4" s="87"/>
      <c r="N4" s="30"/>
    </row>
    <row r="5" spans="1:14" ht="15" customHeight="1" thickBot="1">
      <c r="I5" s="31"/>
      <c r="J5" s="31"/>
      <c r="K5" s="31"/>
      <c r="L5" s="31"/>
      <c r="M5" s="31"/>
      <c r="N5" s="31"/>
    </row>
    <row r="6" spans="1:14" ht="48" customHeight="1">
      <c r="A6" s="158" t="s">
        <v>3</v>
      </c>
      <c r="B6" s="159"/>
      <c r="C6" s="160"/>
      <c r="D6" s="177" t="s">
        <v>113</v>
      </c>
      <c r="E6" s="179" t="s">
        <v>114</v>
      </c>
      <c r="F6" s="164" t="s">
        <v>115</v>
      </c>
      <c r="G6" s="164" t="s">
        <v>116</v>
      </c>
      <c r="H6" s="164" t="s">
        <v>117</v>
      </c>
      <c r="I6" s="164" t="s">
        <v>118</v>
      </c>
      <c r="J6" s="164"/>
      <c r="K6" s="164"/>
      <c r="L6" s="164"/>
      <c r="M6" s="205"/>
      <c r="N6" s="170" t="s">
        <v>23</v>
      </c>
    </row>
    <row r="7" spans="1:14">
      <c r="A7" s="132" t="s">
        <v>53</v>
      </c>
      <c r="B7" s="149" t="s">
        <v>54</v>
      </c>
      <c r="C7" s="152" t="s">
        <v>55</v>
      </c>
      <c r="D7" s="178"/>
      <c r="E7" s="180"/>
      <c r="F7" s="173"/>
      <c r="G7" s="173"/>
      <c r="H7" s="173"/>
      <c r="I7" s="173"/>
      <c r="J7" s="175"/>
      <c r="K7" s="175"/>
      <c r="L7" s="175"/>
      <c r="M7" s="206"/>
      <c r="N7" s="171"/>
    </row>
    <row r="8" spans="1:14">
      <c r="A8" s="132"/>
      <c r="B8" s="149"/>
      <c r="C8" s="152"/>
      <c r="D8" s="178"/>
      <c r="E8" s="180"/>
      <c r="F8" s="173"/>
      <c r="G8" s="173"/>
      <c r="H8" s="173"/>
      <c r="I8" s="173"/>
      <c r="J8" s="175"/>
      <c r="K8" s="175"/>
      <c r="L8" s="175"/>
      <c r="M8" s="206"/>
      <c r="N8" s="171"/>
    </row>
    <row r="9" spans="1:14" ht="18.75" customHeight="1" thickBot="1">
      <c r="A9" s="151"/>
      <c r="B9" s="150"/>
      <c r="C9" s="153"/>
      <c r="D9" s="195"/>
      <c r="E9" s="196"/>
      <c r="F9" s="174"/>
      <c r="G9" s="174"/>
      <c r="H9" s="174"/>
      <c r="I9" s="174"/>
      <c r="J9" s="176"/>
      <c r="K9" s="176"/>
      <c r="L9" s="176"/>
      <c r="M9" s="157"/>
      <c r="N9" s="172"/>
    </row>
    <row r="10" spans="1:14" ht="21" customHeight="1">
      <c r="A10" s="145" t="s">
        <v>19</v>
      </c>
      <c r="B10" s="148" t="s">
        <v>56</v>
      </c>
      <c r="C10" s="7" t="s">
        <v>57</v>
      </c>
      <c r="D10" s="8">
        <v>228</v>
      </c>
      <c r="E10" s="9">
        <v>373</v>
      </c>
      <c r="F10" s="9">
        <v>176</v>
      </c>
      <c r="G10" s="9">
        <v>331</v>
      </c>
      <c r="H10" s="9">
        <v>290</v>
      </c>
      <c r="I10" s="9">
        <v>129</v>
      </c>
      <c r="J10" s="88"/>
      <c r="K10" s="9"/>
      <c r="L10" s="9"/>
      <c r="M10" s="109"/>
      <c r="N10" s="10">
        <f>SUM(D10:M10)</f>
        <v>1527</v>
      </c>
    </row>
    <row r="11" spans="1:14" ht="21" customHeight="1">
      <c r="A11" s="146"/>
      <c r="B11" s="149"/>
      <c r="C11" s="11" t="s">
        <v>58</v>
      </c>
      <c r="D11" s="12">
        <v>46</v>
      </c>
      <c r="E11" s="13">
        <v>144</v>
      </c>
      <c r="F11" s="13">
        <v>78</v>
      </c>
      <c r="G11" s="13">
        <v>58</v>
      </c>
      <c r="H11" s="13">
        <v>174</v>
      </c>
      <c r="I11" s="13">
        <v>23</v>
      </c>
      <c r="J11" s="38"/>
      <c r="K11" s="13"/>
      <c r="L11" s="13"/>
      <c r="M11" s="89"/>
      <c r="N11" s="14">
        <f>SUM(D11:M11)</f>
        <v>523</v>
      </c>
    </row>
    <row r="12" spans="1:14" ht="21" customHeight="1">
      <c r="A12" s="146"/>
      <c r="B12" s="149"/>
      <c r="C12" s="11" t="s">
        <v>59</v>
      </c>
      <c r="D12" s="12">
        <f t="shared" ref="D12:I12" si="0">SUM(D10:D11)</f>
        <v>274</v>
      </c>
      <c r="E12" s="13">
        <f t="shared" si="0"/>
        <v>517</v>
      </c>
      <c r="F12" s="13">
        <f t="shared" si="0"/>
        <v>254</v>
      </c>
      <c r="G12" s="13">
        <f t="shared" si="0"/>
        <v>389</v>
      </c>
      <c r="H12" s="13">
        <f t="shared" si="0"/>
        <v>464</v>
      </c>
      <c r="I12" s="13">
        <f t="shared" si="0"/>
        <v>152</v>
      </c>
      <c r="J12" s="38"/>
      <c r="K12" s="13"/>
      <c r="L12" s="13"/>
      <c r="M12" s="89"/>
      <c r="N12" s="14">
        <f>SUM(D12:M12)</f>
        <v>2050</v>
      </c>
    </row>
    <row r="13" spans="1:14" ht="21" customHeight="1">
      <c r="A13" s="146"/>
      <c r="B13" s="149" t="s">
        <v>60</v>
      </c>
      <c r="C13" s="11" t="s">
        <v>57</v>
      </c>
      <c r="D13" s="12">
        <v>367</v>
      </c>
      <c r="E13" s="13">
        <v>765</v>
      </c>
      <c r="F13" s="13">
        <v>234</v>
      </c>
      <c r="G13" s="13">
        <v>584</v>
      </c>
      <c r="H13" s="13">
        <v>405</v>
      </c>
      <c r="I13" s="13">
        <v>179</v>
      </c>
      <c r="J13" s="38"/>
      <c r="K13" s="13"/>
      <c r="L13" s="13"/>
      <c r="M13" s="89"/>
      <c r="N13" s="14">
        <f>SUM(D13:M13)</f>
        <v>2534</v>
      </c>
    </row>
    <row r="14" spans="1:14" ht="21" customHeight="1">
      <c r="A14" s="146"/>
      <c r="B14" s="149"/>
      <c r="C14" s="11" t="s">
        <v>58</v>
      </c>
      <c r="D14" s="12">
        <v>2</v>
      </c>
      <c r="E14" s="13">
        <v>25</v>
      </c>
      <c r="F14" s="13">
        <v>1</v>
      </c>
      <c r="G14" s="13">
        <v>6</v>
      </c>
      <c r="H14" s="13">
        <v>9</v>
      </c>
      <c r="I14" s="13">
        <v>5</v>
      </c>
      <c r="J14" s="38"/>
      <c r="K14" s="13"/>
      <c r="L14" s="13"/>
      <c r="M14" s="89"/>
      <c r="N14" s="14">
        <f>SUM(D14:M14)</f>
        <v>48</v>
      </c>
    </row>
    <row r="15" spans="1:14" ht="21" customHeight="1">
      <c r="A15" s="146"/>
      <c r="B15" s="149"/>
      <c r="C15" s="11" t="s">
        <v>59</v>
      </c>
      <c r="D15" s="12">
        <f t="shared" ref="D15:I15" si="1">SUM(D13:D14)</f>
        <v>369</v>
      </c>
      <c r="E15" s="13">
        <f t="shared" si="1"/>
        <v>790</v>
      </c>
      <c r="F15" s="13">
        <f t="shared" si="1"/>
        <v>235</v>
      </c>
      <c r="G15" s="13">
        <f t="shared" si="1"/>
        <v>590</v>
      </c>
      <c r="H15" s="13">
        <f t="shared" si="1"/>
        <v>414</v>
      </c>
      <c r="I15" s="13">
        <f t="shared" si="1"/>
        <v>184</v>
      </c>
      <c r="J15" s="38"/>
      <c r="K15" s="13"/>
      <c r="L15" s="13"/>
      <c r="M15" s="89"/>
      <c r="N15" s="14">
        <f>SUM(D15:M15)</f>
        <v>2582</v>
      </c>
    </row>
    <row r="16" spans="1:14" ht="21" customHeight="1">
      <c r="A16" s="146"/>
      <c r="B16" s="149" t="s">
        <v>61</v>
      </c>
      <c r="C16" s="11" t="s">
        <v>57</v>
      </c>
      <c r="D16" s="12">
        <v>2</v>
      </c>
      <c r="E16" s="13">
        <v>0</v>
      </c>
      <c r="F16" s="13">
        <v>0</v>
      </c>
      <c r="G16" s="13">
        <v>5</v>
      </c>
      <c r="H16" s="13">
        <v>3</v>
      </c>
      <c r="I16" s="13">
        <v>1</v>
      </c>
      <c r="J16" s="38"/>
      <c r="K16" s="13"/>
      <c r="L16" s="13"/>
      <c r="M16" s="89"/>
      <c r="N16" s="14">
        <f>SUM(D16:M16)</f>
        <v>11</v>
      </c>
    </row>
    <row r="17" spans="1:14" ht="21" customHeight="1">
      <c r="A17" s="146"/>
      <c r="B17" s="149"/>
      <c r="C17" s="11" t="s">
        <v>58</v>
      </c>
      <c r="D17" s="12">
        <v>3</v>
      </c>
      <c r="E17" s="13">
        <v>3</v>
      </c>
      <c r="F17" s="13">
        <v>9</v>
      </c>
      <c r="G17" s="13">
        <v>0</v>
      </c>
      <c r="H17" s="13">
        <v>21</v>
      </c>
      <c r="I17" s="13">
        <v>0</v>
      </c>
      <c r="J17" s="38"/>
      <c r="K17" s="13"/>
      <c r="L17" s="13"/>
      <c r="M17" s="89"/>
      <c r="N17" s="14">
        <f>SUM(D17:M17)</f>
        <v>36</v>
      </c>
    </row>
    <row r="18" spans="1:14" ht="21" customHeight="1">
      <c r="A18" s="146"/>
      <c r="B18" s="149"/>
      <c r="C18" s="11" t="s">
        <v>59</v>
      </c>
      <c r="D18" s="12">
        <f t="shared" ref="D18:I18" si="2">SUM(D16:D17)</f>
        <v>5</v>
      </c>
      <c r="E18" s="12">
        <f t="shared" si="2"/>
        <v>3</v>
      </c>
      <c r="F18" s="13">
        <f t="shared" si="2"/>
        <v>9</v>
      </c>
      <c r="G18" s="13">
        <f t="shared" si="2"/>
        <v>5</v>
      </c>
      <c r="H18" s="13">
        <f t="shared" si="2"/>
        <v>24</v>
      </c>
      <c r="I18" s="13">
        <f t="shared" si="2"/>
        <v>1</v>
      </c>
      <c r="J18" s="38"/>
      <c r="K18" s="13"/>
      <c r="L18" s="13"/>
      <c r="M18" s="89"/>
      <c r="N18" s="14">
        <f>SUM(D18:M18)</f>
        <v>47</v>
      </c>
    </row>
    <row r="19" spans="1:14" ht="21" customHeight="1">
      <c r="A19" s="146"/>
      <c r="B19" s="149" t="s">
        <v>26</v>
      </c>
      <c r="C19" s="11" t="s">
        <v>57</v>
      </c>
      <c r="D19" s="12">
        <f>SUM(D10,D13,D16)</f>
        <v>597</v>
      </c>
      <c r="E19" s="12">
        <f>SUM(E10,E13,E16)</f>
        <v>1138</v>
      </c>
      <c r="F19" s="12">
        <f t="shared" ref="F19:I20" si="3">SUM(F10,F13,F16)</f>
        <v>410</v>
      </c>
      <c r="G19" s="12">
        <f t="shared" si="3"/>
        <v>920</v>
      </c>
      <c r="H19" s="12">
        <f t="shared" si="3"/>
        <v>698</v>
      </c>
      <c r="I19" s="12">
        <f t="shared" si="3"/>
        <v>309</v>
      </c>
      <c r="J19" s="89"/>
      <c r="K19" s="13"/>
      <c r="L19" s="13"/>
      <c r="M19" s="89"/>
      <c r="N19" s="14">
        <f>SUM(D19:M19)</f>
        <v>4072</v>
      </c>
    </row>
    <row r="20" spans="1:14" ht="21" customHeight="1">
      <c r="A20" s="146"/>
      <c r="B20" s="149"/>
      <c r="C20" s="11" t="s">
        <v>58</v>
      </c>
      <c r="D20" s="12">
        <f>SUM(D11,D14,D17)</f>
        <v>51</v>
      </c>
      <c r="E20" s="12">
        <f>SUM(E11,E14,E17)</f>
        <v>172</v>
      </c>
      <c r="F20" s="12">
        <f t="shared" si="3"/>
        <v>88</v>
      </c>
      <c r="G20" s="12">
        <f t="shared" si="3"/>
        <v>64</v>
      </c>
      <c r="H20" s="12">
        <f t="shared" si="3"/>
        <v>204</v>
      </c>
      <c r="I20" s="12">
        <f t="shared" si="3"/>
        <v>28</v>
      </c>
      <c r="J20" s="89"/>
      <c r="K20" s="13"/>
      <c r="L20" s="13"/>
      <c r="M20" s="89"/>
      <c r="N20" s="14">
        <f>SUM(D20:M20)</f>
        <v>607</v>
      </c>
    </row>
    <row r="21" spans="1:14" ht="21" customHeight="1" thickBot="1">
      <c r="A21" s="147"/>
      <c r="B21" s="150"/>
      <c r="C21" s="15" t="s">
        <v>59</v>
      </c>
      <c r="D21" s="12">
        <f>SUM(D19:D20)</f>
        <v>648</v>
      </c>
      <c r="E21" s="12">
        <f>SUM(E19:E20)</f>
        <v>1310</v>
      </c>
      <c r="F21" s="12">
        <f t="shared" ref="F21:I21" si="4">SUM(F19:F20)</f>
        <v>498</v>
      </c>
      <c r="G21" s="12">
        <f t="shared" si="4"/>
        <v>984</v>
      </c>
      <c r="H21" s="12">
        <f t="shared" si="4"/>
        <v>902</v>
      </c>
      <c r="I21" s="12">
        <f t="shared" si="4"/>
        <v>337</v>
      </c>
      <c r="J21" s="89"/>
      <c r="K21" s="13"/>
      <c r="L21" s="13"/>
      <c r="M21" s="89"/>
      <c r="N21" s="14">
        <f>SUM(D21:M21)</f>
        <v>4679</v>
      </c>
    </row>
    <row r="22" spans="1:14" ht="21" customHeight="1">
      <c r="A22" s="145" t="s">
        <v>27</v>
      </c>
      <c r="B22" s="148" t="s">
        <v>56</v>
      </c>
      <c r="C22" s="7" t="s">
        <v>57</v>
      </c>
      <c r="D22" s="8">
        <v>1</v>
      </c>
      <c r="E22" s="9">
        <v>1</v>
      </c>
      <c r="F22" s="9">
        <v>1</v>
      </c>
      <c r="G22" s="9">
        <v>12</v>
      </c>
      <c r="H22" s="9">
        <v>1</v>
      </c>
      <c r="I22" s="9">
        <v>1</v>
      </c>
      <c r="J22" s="88"/>
      <c r="K22" s="9"/>
      <c r="L22" s="9"/>
      <c r="M22" s="109"/>
      <c r="N22" s="10">
        <f>SUM(D22:M22)</f>
        <v>17</v>
      </c>
    </row>
    <row r="23" spans="1:14" ht="21" customHeight="1">
      <c r="A23" s="146"/>
      <c r="B23" s="149"/>
      <c r="C23" s="11" t="s">
        <v>58</v>
      </c>
      <c r="D23" s="12">
        <v>26</v>
      </c>
      <c r="E23" s="13">
        <v>27</v>
      </c>
      <c r="F23" s="13">
        <v>0</v>
      </c>
      <c r="G23" s="13">
        <v>0</v>
      </c>
      <c r="H23" s="13">
        <v>20</v>
      </c>
      <c r="I23" s="13">
        <v>0</v>
      </c>
      <c r="J23" s="38"/>
      <c r="K23" s="13"/>
      <c r="L23" s="13"/>
      <c r="M23" s="89"/>
      <c r="N23" s="14">
        <f>SUM(D23:M23)</f>
        <v>73</v>
      </c>
    </row>
    <row r="24" spans="1:14" ht="21" customHeight="1">
      <c r="A24" s="146"/>
      <c r="B24" s="149"/>
      <c r="C24" s="11" t="s">
        <v>59</v>
      </c>
      <c r="D24" s="12">
        <f t="shared" ref="D24:I24" si="5">SUM(D22:D23)</f>
        <v>27</v>
      </c>
      <c r="E24" s="12">
        <f>SUM(E22:E23)</f>
        <v>28</v>
      </c>
      <c r="F24" s="12">
        <f t="shared" si="5"/>
        <v>1</v>
      </c>
      <c r="G24" s="12">
        <f t="shared" si="5"/>
        <v>12</v>
      </c>
      <c r="H24" s="12">
        <f t="shared" si="5"/>
        <v>21</v>
      </c>
      <c r="I24" s="12">
        <f t="shared" si="5"/>
        <v>1</v>
      </c>
      <c r="J24" s="89"/>
      <c r="K24" s="13"/>
      <c r="L24" s="13"/>
      <c r="M24" s="89"/>
      <c r="N24" s="14">
        <f>SUM(D24:M24)</f>
        <v>90</v>
      </c>
    </row>
    <row r="25" spans="1:14" ht="21" customHeight="1">
      <c r="A25" s="146"/>
      <c r="B25" s="149" t="s">
        <v>60</v>
      </c>
      <c r="C25" s="11" t="s">
        <v>57</v>
      </c>
      <c r="D25" s="12">
        <v>11</v>
      </c>
      <c r="E25" s="13">
        <v>22</v>
      </c>
      <c r="F25" s="13">
        <v>8</v>
      </c>
      <c r="G25" s="13">
        <v>16</v>
      </c>
      <c r="H25" s="13">
        <v>17</v>
      </c>
      <c r="I25" s="13">
        <v>9</v>
      </c>
      <c r="J25" s="38"/>
      <c r="K25" s="13"/>
      <c r="L25" s="13"/>
      <c r="M25" s="89"/>
      <c r="N25" s="14">
        <f>SUM(D25:M25)</f>
        <v>83</v>
      </c>
    </row>
    <row r="26" spans="1:14" ht="21" customHeight="1">
      <c r="A26" s="146"/>
      <c r="B26" s="149"/>
      <c r="C26" s="11" t="s">
        <v>58</v>
      </c>
      <c r="D26" s="12">
        <v>2</v>
      </c>
      <c r="E26" s="13">
        <v>7</v>
      </c>
      <c r="F26" s="13">
        <v>0</v>
      </c>
      <c r="G26" s="13">
        <v>0</v>
      </c>
      <c r="H26" s="13">
        <v>9</v>
      </c>
      <c r="I26" s="13">
        <v>0</v>
      </c>
      <c r="J26" s="38"/>
      <c r="K26" s="13"/>
      <c r="L26" s="13"/>
      <c r="M26" s="89"/>
      <c r="N26" s="14">
        <f>SUM(D26:M26)</f>
        <v>18</v>
      </c>
    </row>
    <row r="27" spans="1:14" ht="21" customHeight="1">
      <c r="A27" s="146"/>
      <c r="B27" s="149"/>
      <c r="C27" s="11" t="s">
        <v>59</v>
      </c>
      <c r="D27" s="12">
        <f t="shared" ref="D27:I27" si="6">SUM(D25:D26)</f>
        <v>13</v>
      </c>
      <c r="E27" s="13">
        <f t="shared" si="6"/>
        <v>29</v>
      </c>
      <c r="F27" s="13">
        <f t="shared" si="6"/>
        <v>8</v>
      </c>
      <c r="G27" s="13">
        <f t="shared" si="6"/>
        <v>16</v>
      </c>
      <c r="H27" s="13">
        <f t="shared" si="6"/>
        <v>26</v>
      </c>
      <c r="I27" s="13">
        <f t="shared" si="6"/>
        <v>9</v>
      </c>
      <c r="J27" s="38"/>
      <c r="K27" s="13"/>
      <c r="L27" s="13"/>
      <c r="M27" s="89"/>
      <c r="N27" s="14">
        <f>SUM(D27:M27)</f>
        <v>101</v>
      </c>
    </row>
    <row r="28" spans="1:14" ht="21" customHeight="1">
      <c r="A28" s="146"/>
      <c r="B28" s="149" t="s">
        <v>26</v>
      </c>
      <c r="C28" s="11" t="s">
        <v>57</v>
      </c>
      <c r="D28" s="12">
        <f>SUM(D22,D25)</f>
        <v>12</v>
      </c>
      <c r="E28" s="12">
        <f>SUM(E22,E25)</f>
        <v>23</v>
      </c>
      <c r="F28" s="12">
        <f t="shared" ref="F28:I29" si="7">SUM(F22,F25)</f>
        <v>9</v>
      </c>
      <c r="G28" s="12">
        <f t="shared" si="7"/>
        <v>28</v>
      </c>
      <c r="H28" s="12">
        <f t="shared" si="7"/>
        <v>18</v>
      </c>
      <c r="I28" s="12">
        <f t="shared" si="7"/>
        <v>10</v>
      </c>
      <c r="J28" s="89"/>
      <c r="K28" s="13"/>
      <c r="L28" s="13"/>
      <c r="M28" s="89"/>
      <c r="N28" s="14">
        <f>SUM(D28:M28)</f>
        <v>100</v>
      </c>
    </row>
    <row r="29" spans="1:14" ht="21" customHeight="1">
      <c r="A29" s="146"/>
      <c r="B29" s="149"/>
      <c r="C29" s="11" t="s">
        <v>58</v>
      </c>
      <c r="D29" s="12">
        <f>SUM(D23,D26)</f>
        <v>28</v>
      </c>
      <c r="E29" s="12">
        <f>SUM(E23,E26)</f>
        <v>34</v>
      </c>
      <c r="F29" s="12">
        <f t="shared" si="7"/>
        <v>0</v>
      </c>
      <c r="G29" s="12">
        <f t="shared" si="7"/>
        <v>0</v>
      </c>
      <c r="H29" s="12">
        <f t="shared" si="7"/>
        <v>29</v>
      </c>
      <c r="I29" s="12">
        <f t="shared" si="7"/>
        <v>0</v>
      </c>
      <c r="J29" s="89"/>
      <c r="K29" s="13"/>
      <c r="L29" s="13"/>
      <c r="M29" s="89"/>
      <c r="N29" s="14">
        <f>SUM(D29:M29)</f>
        <v>91</v>
      </c>
    </row>
    <row r="30" spans="1:14" ht="21" customHeight="1" thickBot="1">
      <c r="A30" s="147"/>
      <c r="B30" s="150"/>
      <c r="C30" s="15" t="s">
        <v>59</v>
      </c>
      <c r="D30" s="12">
        <f>SUM(D28:D29)</f>
        <v>40</v>
      </c>
      <c r="E30" s="12">
        <f>SUM(E28:E29)</f>
        <v>57</v>
      </c>
      <c r="F30" s="12">
        <f t="shared" ref="F30:I30" si="8">SUM(F28:F29)</f>
        <v>9</v>
      </c>
      <c r="G30" s="12">
        <f t="shared" si="8"/>
        <v>28</v>
      </c>
      <c r="H30" s="12">
        <f t="shared" si="8"/>
        <v>47</v>
      </c>
      <c r="I30" s="12">
        <f t="shared" si="8"/>
        <v>10</v>
      </c>
      <c r="J30" s="89"/>
      <c r="K30" s="13"/>
      <c r="L30" s="13"/>
      <c r="M30" s="89"/>
      <c r="N30" s="14">
        <f>SUM(D30:M30)</f>
        <v>191</v>
      </c>
    </row>
    <row r="31" spans="1:14" ht="21" customHeight="1">
      <c r="A31" s="145" t="s">
        <v>28</v>
      </c>
      <c r="B31" s="148" t="s">
        <v>56</v>
      </c>
      <c r="C31" s="7" t="s">
        <v>57</v>
      </c>
      <c r="D31" s="8">
        <v>1334</v>
      </c>
      <c r="E31" s="9">
        <v>2300</v>
      </c>
      <c r="F31" s="9">
        <v>797</v>
      </c>
      <c r="G31" s="9">
        <v>2508</v>
      </c>
      <c r="H31" s="9">
        <v>1853</v>
      </c>
      <c r="I31" s="9">
        <v>360</v>
      </c>
      <c r="J31" s="88"/>
      <c r="K31" s="9"/>
      <c r="L31" s="9"/>
      <c r="M31" s="109"/>
      <c r="N31" s="10">
        <f>SUM(D31:M31)</f>
        <v>9152</v>
      </c>
    </row>
    <row r="32" spans="1:14" ht="21" customHeight="1">
      <c r="A32" s="146"/>
      <c r="B32" s="149"/>
      <c r="C32" s="11" t="s">
        <v>58</v>
      </c>
      <c r="D32" s="12">
        <v>6</v>
      </c>
      <c r="E32" s="13">
        <v>5</v>
      </c>
      <c r="F32" s="13">
        <v>2</v>
      </c>
      <c r="G32" s="13">
        <v>5</v>
      </c>
      <c r="H32" s="13">
        <v>3</v>
      </c>
      <c r="I32" s="13">
        <v>0</v>
      </c>
      <c r="J32" s="38"/>
      <c r="K32" s="13"/>
      <c r="L32" s="13"/>
      <c r="M32" s="89"/>
      <c r="N32" s="14">
        <f>SUM(D32:M32)</f>
        <v>21</v>
      </c>
    </row>
    <row r="33" spans="1:14" ht="21" customHeight="1">
      <c r="A33" s="146"/>
      <c r="B33" s="149"/>
      <c r="C33" s="11" t="s">
        <v>59</v>
      </c>
      <c r="D33" s="12">
        <f>SUM(D31:D32)</f>
        <v>1340</v>
      </c>
      <c r="E33" s="12">
        <f>SUM(E31:E32)</f>
        <v>2305</v>
      </c>
      <c r="F33" s="12">
        <f t="shared" ref="F33:I33" si="9">SUM(F31:F32)</f>
        <v>799</v>
      </c>
      <c r="G33" s="12">
        <f t="shared" si="9"/>
        <v>2513</v>
      </c>
      <c r="H33" s="12">
        <f t="shared" si="9"/>
        <v>1856</v>
      </c>
      <c r="I33" s="12">
        <f t="shared" si="9"/>
        <v>360</v>
      </c>
      <c r="J33" s="89"/>
      <c r="K33" s="13"/>
      <c r="L33" s="13"/>
      <c r="M33" s="89"/>
      <c r="N33" s="14">
        <f>SUM(D33:M33)</f>
        <v>9173</v>
      </c>
    </row>
    <row r="34" spans="1:14" ht="21" customHeight="1">
      <c r="A34" s="146"/>
      <c r="B34" s="149" t="s">
        <v>60</v>
      </c>
      <c r="C34" s="11" t="s">
        <v>57</v>
      </c>
      <c r="D34" s="12">
        <v>1664</v>
      </c>
      <c r="E34" s="13">
        <v>3141</v>
      </c>
      <c r="F34" s="13">
        <v>902</v>
      </c>
      <c r="G34" s="13">
        <v>3238</v>
      </c>
      <c r="H34" s="13">
        <v>2668</v>
      </c>
      <c r="I34" s="13">
        <v>507</v>
      </c>
      <c r="J34" s="38"/>
      <c r="K34" s="13"/>
      <c r="L34" s="13"/>
      <c r="M34" s="89"/>
      <c r="N34" s="14">
        <f>SUM(D34:M34)</f>
        <v>12120</v>
      </c>
    </row>
    <row r="35" spans="1:14" ht="21" customHeight="1">
      <c r="A35" s="146"/>
      <c r="B35" s="149"/>
      <c r="C35" s="11" t="s">
        <v>58</v>
      </c>
      <c r="D35" s="12">
        <v>11</v>
      </c>
      <c r="E35" s="13">
        <v>26</v>
      </c>
      <c r="F35" s="13">
        <v>7</v>
      </c>
      <c r="G35" s="13">
        <v>4</v>
      </c>
      <c r="H35" s="13">
        <v>4</v>
      </c>
      <c r="I35" s="13">
        <v>0</v>
      </c>
      <c r="J35" s="38"/>
      <c r="K35" s="13"/>
      <c r="L35" s="13"/>
      <c r="M35" s="89"/>
      <c r="N35" s="14">
        <f>SUM(D35:M35)</f>
        <v>52</v>
      </c>
    </row>
    <row r="36" spans="1:14" ht="21" customHeight="1">
      <c r="A36" s="146"/>
      <c r="B36" s="149"/>
      <c r="C36" s="11" t="s">
        <v>59</v>
      </c>
      <c r="D36" s="12">
        <f t="shared" ref="D36:I36" si="10">SUM(D34:D35)</f>
        <v>1675</v>
      </c>
      <c r="E36" s="13">
        <f t="shared" si="10"/>
        <v>3167</v>
      </c>
      <c r="F36" s="13">
        <f t="shared" si="10"/>
        <v>909</v>
      </c>
      <c r="G36" s="13">
        <f t="shared" si="10"/>
        <v>3242</v>
      </c>
      <c r="H36" s="13">
        <f t="shared" si="10"/>
        <v>2672</v>
      </c>
      <c r="I36" s="13">
        <f t="shared" si="10"/>
        <v>507</v>
      </c>
      <c r="J36" s="38"/>
      <c r="K36" s="13"/>
      <c r="L36" s="13"/>
      <c r="M36" s="89"/>
      <c r="N36" s="14">
        <f>SUM(D36:M36)</f>
        <v>12172</v>
      </c>
    </row>
    <row r="37" spans="1:14" ht="21" customHeight="1">
      <c r="A37" s="146"/>
      <c r="B37" s="149" t="s">
        <v>26</v>
      </c>
      <c r="C37" s="11" t="s">
        <v>57</v>
      </c>
      <c r="D37" s="12">
        <f t="shared" ref="D37:I39" si="11">SUM(D31,D34)</f>
        <v>2998</v>
      </c>
      <c r="E37" s="12">
        <f t="shared" si="11"/>
        <v>5441</v>
      </c>
      <c r="F37" s="12">
        <f t="shared" si="11"/>
        <v>1699</v>
      </c>
      <c r="G37" s="12">
        <f t="shared" si="11"/>
        <v>5746</v>
      </c>
      <c r="H37" s="12">
        <f t="shared" si="11"/>
        <v>4521</v>
      </c>
      <c r="I37" s="12">
        <f t="shared" si="11"/>
        <v>867</v>
      </c>
      <c r="J37" s="89"/>
      <c r="K37" s="13"/>
      <c r="L37" s="13"/>
      <c r="M37" s="89"/>
      <c r="N37" s="14">
        <f>SUM(D37:M37)</f>
        <v>21272</v>
      </c>
    </row>
    <row r="38" spans="1:14" ht="21" customHeight="1">
      <c r="A38" s="146"/>
      <c r="B38" s="149"/>
      <c r="C38" s="11" t="s">
        <v>58</v>
      </c>
      <c r="D38" s="12">
        <f t="shared" si="11"/>
        <v>17</v>
      </c>
      <c r="E38" s="12">
        <f t="shared" si="11"/>
        <v>31</v>
      </c>
      <c r="F38" s="12">
        <f t="shared" si="11"/>
        <v>9</v>
      </c>
      <c r="G38" s="12">
        <f t="shared" si="11"/>
        <v>9</v>
      </c>
      <c r="H38" s="12">
        <f t="shared" si="11"/>
        <v>7</v>
      </c>
      <c r="I38" s="12">
        <f t="shared" si="11"/>
        <v>0</v>
      </c>
      <c r="J38" s="89"/>
      <c r="K38" s="13"/>
      <c r="L38" s="13"/>
      <c r="M38" s="89"/>
      <c r="N38" s="14">
        <f>SUM(D38:M38)</f>
        <v>73</v>
      </c>
    </row>
    <row r="39" spans="1:14" ht="21" customHeight="1" thickBot="1">
      <c r="A39" s="147"/>
      <c r="B39" s="150"/>
      <c r="C39" s="15" t="s">
        <v>59</v>
      </c>
      <c r="D39" s="12">
        <f t="shared" si="11"/>
        <v>3015</v>
      </c>
      <c r="E39" s="12">
        <f t="shared" si="11"/>
        <v>5472</v>
      </c>
      <c r="F39" s="12">
        <f t="shared" si="11"/>
        <v>1708</v>
      </c>
      <c r="G39" s="12">
        <f t="shared" si="11"/>
        <v>5755</v>
      </c>
      <c r="H39" s="12">
        <f t="shared" si="11"/>
        <v>4528</v>
      </c>
      <c r="I39" s="12">
        <f t="shared" si="11"/>
        <v>867</v>
      </c>
      <c r="J39" s="89"/>
      <c r="K39" s="13"/>
      <c r="L39" s="13"/>
      <c r="M39" s="89"/>
      <c r="N39" s="14">
        <f>SUM(D39:M39)</f>
        <v>21345</v>
      </c>
    </row>
    <row r="40" spans="1:14" ht="21" customHeight="1">
      <c r="A40" s="114" t="s">
        <v>63</v>
      </c>
      <c r="B40" s="115"/>
      <c r="C40" s="7" t="s">
        <v>57</v>
      </c>
      <c r="D40" s="8">
        <v>123</v>
      </c>
      <c r="E40" s="9">
        <v>167</v>
      </c>
      <c r="F40" s="9">
        <v>80</v>
      </c>
      <c r="G40" s="9">
        <v>190</v>
      </c>
      <c r="H40" s="9">
        <v>122</v>
      </c>
      <c r="I40" s="9">
        <v>39</v>
      </c>
      <c r="J40" s="88"/>
      <c r="K40" s="9"/>
      <c r="L40" s="9"/>
      <c r="M40" s="109"/>
      <c r="N40" s="36">
        <f>SUM(D40:M40)</f>
        <v>721</v>
      </c>
    </row>
    <row r="41" spans="1:14" ht="21" customHeight="1">
      <c r="A41" s="116"/>
      <c r="B41" s="117"/>
      <c r="C41" s="11" t="s">
        <v>58</v>
      </c>
      <c r="D41" s="12">
        <v>52</v>
      </c>
      <c r="E41" s="13">
        <v>51</v>
      </c>
      <c r="F41" s="13">
        <v>85</v>
      </c>
      <c r="G41" s="13">
        <v>4</v>
      </c>
      <c r="H41" s="13">
        <v>36</v>
      </c>
      <c r="I41" s="13">
        <v>0</v>
      </c>
      <c r="J41" s="38"/>
      <c r="K41" s="13"/>
      <c r="L41" s="13"/>
      <c r="M41" s="89"/>
      <c r="N41" s="14">
        <f>SUM(D41:M41)</f>
        <v>228</v>
      </c>
    </row>
    <row r="42" spans="1:14" ht="21" customHeight="1" thickBot="1">
      <c r="A42" s="118"/>
      <c r="B42" s="119"/>
      <c r="C42" s="15" t="s">
        <v>59</v>
      </c>
      <c r="D42" s="16">
        <f t="shared" ref="D42:I42" si="12">SUM(D40:D41)</f>
        <v>175</v>
      </c>
      <c r="E42" s="64">
        <f t="shared" si="12"/>
        <v>218</v>
      </c>
      <c r="F42" s="64">
        <f t="shared" si="12"/>
        <v>165</v>
      </c>
      <c r="G42" s="64">
        <f t="shared" si="12"/>
        <v>194</v>
      </c>
      <c r="H42" s="64">
        <f t="shared" si="12"/>
        <v>158</v>
      </c>
      <c r="I42" s="64">
        <f t="shared" si="12"/>
        <v>39</v>
      </c>
      <c r="J42" s="90"/>
      <c r="K42" s="64"/>
      <c r="L42" s="64"/>
      <c r="M42" s="107"/>
      <c r="N42" s="14">
        <f>SUM(D42:M42)</f>
        <v>949</v>
      </c>
    </row>
    <row r="43" spans="1:14" ht="21" customHeight="1">
      <c r="A43" s="114" t="s">
        <v>64</v>
      </c>
      <c r="B43" s="115"/>
      <c r="C43" s="7" t="s">
        <v>57</v>
      </c>
      <c r="D43" s="8">
        <v>58</v>
      </c>
      <c r="E43" s="9">
        <v>69</v>
      </c>
      <c r="F43" s="9">
        <v>63</v>
      </c>
      <c r="G43" s="9">
        <v>49</v>
      </c>
      <c r="H43" s="9">
        <v>85</v>
      </c>
      <c r="I43" s="9">
        <v>44</v>
      </c>
      <c r="J43" s="88"/>
      <c r="K43" s="9"/>
      <c r="L43" s="9"/>
      <c r="M43" s="109"/>
      <c r="N43" s="10">
        <f>SUM(D43:M43)</f>
        <v>368</v>
      </c>
    </row>
    <row r="44" spans="1:14" ht="21" customHeight="1">
      <c r="A44" s="116"/>
      <c r="B44" s="117"/>
      <c r="C44" s="11" t="s">
        <v>58</v>
      </c>
      <c r="D44" s="12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38"/>
      <c r="K44" s="13"/>
      <c r="L44" s="13"/>
      <c r="M44" s="89"/>
      <c r="N44" s="14">
        <f>SUM(D44:M44)</f>
        <v>0</v>
      </c>
    </row>
    <row r="45" spans="1:14" ht="21" customHeight="1" thickBot="1">
      <c r="A45" s="118"/>
      <c r="B45" s="119"/>
      <c r="C45" s="15" t="s">
        <v>59</v>
      </c>
      <c r="D45" s="16">
        <f t="shared" ref="D45:I45" si="13">SUM(D43:D44)</f>
        <v>58</v>
      </c>
      <c r="E45" s="16">
        <f t="shared" si="13"/>
        <v>69</v>
      </c>
      <c r="F45" s="16">
        <f t="shared" si="13"/>
        <v>63</v>
      </c>
      <c r="G45" s="16">
        <f t="shared" si="13"/>
        <v>49</v>
      </c>
      <c r="H45" s="16">
        <f t="shared" si="13"/>
        <v>85</v>
      </c>
      <c r="I45" s="16">
        <f t="shared" si="13"/>
        <v>44</v>
      </c>
      <c r="J45" s="107"/>
      <c r="K45" s="64"/>
      <c r="L45" s="64"/>
      <c r="M45" s="107"/>
      <c r="N45" s="17">
        <f>SUM(D45:M45)</f>
        <v>368</v>
      </c>
    </row>
    <row r="46" spans="1:14" ht="21" customHeight="1" thickBot="1">
      <c r="A46" s="128" t="s">
        <v>65</v>
      </c>
      <c r="B46" s="129"/>
      <c r="C46" s="130"/>
      <c r="D46" s="18">
        <f>SUM(D21,D30,D39,D42,D45)</f>
        <v>3936</v>
      </c>
      <c r="E46" s="19">
        <f>SUM(E21,E30,E39,E42,E45)</f>
        <v>7126</v>
      </c>
      <c r="F46" s="19">
        <f t="shared" ref="F46:I46" si="14">SUM(F21,F30,F39,F42,F45)</f>
        <v>2443</v>
      </c>
      <c r="G46" s="19">
        <f t="shared" si="14"/>
        <v>7010</v>
      </c>
      <c r="H46" s="19">
        <f t="shared" si="14"/>
        <v>5720</v>
      </c>
      <c r="I46" s="19">
        <f t="shared" si="14"/>
        <v>1297</v>
      </c>
      <c r="J46" s="91"/>
      <c r="K46" s="19"/>
      <c r="L46" s="19"/>
      <c r="M46" s="108"/>
      <c r="N46" s="27">
        <f>SUM(D46:M46)</f>
        <v>27532</v>
      </c>
    </row>
    <row r="47" spans="1:14" ht="21" customHeight="1" thickBot="1">
      <c r="A47" s="128" t="s">
        <v>32</v>
      </c>
      <c r="B47" s="129"/>
      <c r="C47" s="130"/>
      <c r="D47" s="18">
        <v>120</v>
      </c>
      <c r="E47" s="19">
        <v>173</v>
      </c>
      <c r="F47" s="19">
        <v>37</v>
      </c>
      <c r="G47" s="19">
        <v>240</v>
      </c>
      <c r="H47" s="19">
        <v>108</v>
      </c>
      <c r="I47" s="19">
        <v>30</v>
      </c>
      <c r="J47" s="91"/>
      <c r="K47" s="19"/>
      <c r="L47" s="19"/>
      <c r="M47" s="108"/>
      <c r="N47" s="17">
        <f>SUM(D47:M47)</f>
        <v>708</v>
      </c>
    </row>
    <row r="48" spans="1:14" ht="21" customHeight="1" thickBot="1">
      <c r="A48" s="128" t="s">
        <v>66</v>
      </c>
      <c r="B48" s="129"/>
      <c r="C48" s="130"/>
      <c r="D48" s="18">
        <f>SUM(D46:D47)</f>
        <v>4056</v>
      </c>
      <c r="E48" s="19">
        <f t="shared" ref="E48:I48" si="15">SUM(E46:E47)</f>
        <v>7299</v>
      </c>
      <c r="F48" s="19">
        <f t="shared" si="15"/>
        <v>2480</v>
      </c>
      <c r="G48" s="19">
        <f t="shared" si="15"/>
        <v>7250</v>
      </c>
      <c r="H48" s="19">
        <f t="shared" si="15"/>
        <v>5828</v>
      </c>
      <c r="I48" s="19">
        <f t="shared" si="15"/>
        <v>1327</v>
      </c>
      <c r="J48" s="91"/>
      <c r="K48" s="19"/>
      <c r="L48" s="19"/>
      <c r="M48" s="108"/>
      <c r="N48" s="27">
        <f>SUM(D48:M48)</f>
        <v>28240</v>
      </c>
    </row>
    <row r="49" spans="1:14" ht="21" customHeight="1">
      <c r="A49" s="131" t="s">
        <v>34</v>
      </c>
      <c r="B49" s="134" t="s">
        <v>67</v>
      </c>
      <c r="C49" s="20" t="s">
        <v>68</v>
      </c>
      <c r="D49" s="21">
        <v>2500</v>
      </c>
      <c r="E49" s="22">
        <v>4388</v>
      </c>
      <c r="F49" s="22">
        <v>1560</v>
      </c>
      <c r="G49" s="22">
        <v>4612</v>
      </c>
      <c r="H49" s="22">
        <v>3804</v>
      </c>
      <c r="I49" s="22">
        <v>578</v>
      </c>
      <c r="J49" s="92"/>
      <c r="K49" s="22"/>
      <c r="L49" s="22"/>
      <c r="M49" s="111"/>
      <c r="N49" s="96">
        <f>SUM(D49:M49)</f>
        <v>17442</v>
      </c>
    </row>
    <row r="50" spans="1:14" ht="21" customHeight="1">
      <c r="A50" s="132"/>
      <c r="B50" s="117"/>
      <c r="C50" s="11" t="s">
        <v>69</v>
      </c>
      <c r="D50" s="12">
        <v>2197</v>
      </c>
      <c r="E50" s="13">
        <v>3154</v>
      </c>
      <c r="F50" s="13">
        <v>1510</v>
      </c>
      <c r="G50" s="13">
        <v>3447</v>
      </c>
      <c r="H50" s="13">
        <v>1280</v>
      </c>
      <c r="I50" s="13">
        <v>868</v>
      </c>
      <c r="J50" s="38"/>
      <c r="K50" s="13"/>
      <c r="L50" s="13"/>
      <c r="M50" s="89"/>
      <c r="N50" s="96">
        <f>SUM(D50:M50)</f>
        <v>12456</v>
      </c>
    </row>
    <row r="51" spans="1:14" ht="21" customHeight="1">
      <c r="A51" s="132"/>
      <c r="B51" s="117"/>
      <c r="C51" s="11" t="s">
        <v>59</v>
      </c>
      <c r="D51" s="12">
        <f t="shared" ref="D51:I51" si="16">SUM(D49:D50)</f>
        <v>4697</v>
      </c>
      <c r="E51" s="12">
        <f t="shared" si="16"/>
        <v>7542</v>
      </c>
      <c r="F51" s="12">
        <f t="shared" si="16"/>
        <v>3070</v>
      </c>
      <c r="G51" s="12">
        <f t="shared" si="16"/>
        <v>8059</v>
      </c>
      <c r="H51" s="12">
        <f t="shared" si="16"/>
        <v>5084</v>
      </c>
      <c r="I51" s="12">
        <f t="shared" si="16"/>
        <v>1446</v>
      </c>
      <c r="J51" s="89"/>
      <c r="K51" s="13"/>
      <c r="L51" s="13"/>
      <c r="M51" s="89"/>
      <c r="N51" s="96">
        <f>SUM(D51:M51)</f>
        <v>29898</v>
      </c>
    </row>
    <row r="52" spans="1:14" ht="21" customHeight="1">
      <c r="A52" s="132"/>
      <c r="B52" s="135" t="s">
        <v>38</v>
      </c>
      <c r="C52" s="136"/>
      <c r="D52" s="12">
        <v>20</v>
      </c>
      <c r="E52" s="13">
        <v>30</v>
      </c>
      <c r="F52" s="13">
        <v>11</v>
      </c>
      <c r="G52" s="13">
        <v>41</v>
      </c>
      <c r="H52" s="13">
        <v>16</v>
      </c>
      <c r="I52" s="13">
        <v>7</v>
      </c>
      <c r="J52" s="38"/>
      <c r="K52" s="13"/>
      <c r="L52" s="13"/>
      <c r="M52" s="89"/>
      <c r="N52" s="96">
        <f>SUM(D52:M52)</f>
        <v>125</v>
      </c>
    </row>
    <row r="53" spans="1:14" ht="21" customHeight="1" thickBot="1">
      <c r="A53" s="133"/>
      <c r="B53" s="137" t="s">
        <v>39</v>
      </c>
      <c r="C53" s="138"/>
      <c r="D53" s="23" t="s">
        <v>40</v>
      </c>
      <c r="E53" s="24" t="s">
        <v>40</v>
      </c>
      <c r="F53" s="24" t="s">
        <v>40</v>
      </c>
      <c r="G53" s="24" t="s">
        <v>40</v>
      </c>
      <c r="H53" s="24" t="s">
        <v>40</v>
      </c>
      <c r="I53" s="24" t="s">
        <v>40</v>
      </c>
      <c r="J53" s="93"/>
      <c r="K53" s="61"/>
      <c r="L53" s="61"/>
      <c r="M53" s="110"/>
      <c r="N53" s="82" t="s">
        <v>40</v>
      </c>
    </row>
    <row r="54" spans="1:14" ht="21" customHeight="1" thickBot="1">
      <c r="A54" s="120" t="s">
        <v>103</v>
      </c>
      <c r="B54" s="121"/>
      <c r="C54" s="122"/>
      <c r="D54" s="18">
        <f t="shared" ref="D54:I54" si="17">SUM(D51:D53)</f>
        <v>4717</v>
      </c>
      <c r="E54" s="18">
        <f t="shared" si="17"/>
        <v>7572</v>
      </c>
      <c r="F54" s="19">
        <f t="shared" si="17"/>
        <v>3081</v>
      </c>
      <c r="G54" s="19">
        <f t="shared" si="17"/>
        <v>8100</v>
      </c>
      <c r="H54" s="19">
        <f t="shared" si="17"/>
        <v>5100</v>
      </c>
      <c r="I54" s="19">
        <f t="shared" si="17"/>
        <v>1453</v>
      </c>
      <c r="J54" s="91"/>
      <c r="K54" s="19"/>
      <c r="L54" s="19"/>
      <c r="M54" s="108"/>
      <c r="N54" s="27">
        <f>SUM(D54:M54)</f>
        <v>30023</v>
      </c>
    </row>
    <row r="55" spans="1:14" ht="23.25" customHeight="1" thickBot="1">
      <c r="A55" s="123" t="s">
        <v>42</v>
      </c>
      <c r="B55" s="124"/>
      <c r="C55" s="125"/>
      <c r="D55" s="25">
        <f>SUM(D48+D54:D54)</f>
        <v>8773</v>
      </c>
      <c r="E55" s="26">
        <f>SUM(E48+E54)</f>
        <v>14871</v>
      </c>
      <c r="F55" s="26">
        <f>SUM(F48+F54)</f>
        <v>5561</v>
      </c>
      <c r="G55" s="26">
        <f>SUM(G48+G54)</f>
        <v>15350</v>
      </c>
      <c r="H55" s="26">
        <f>SUM(H54+H48)</f>
        <v>10928</v>
      </c>
      <c r="I55" s="26">
        <f>SUM(I48+I54:I54)</f>
        <v>2780</v>
      </c>
      <c r="J55" s="54"/>
      <c r="K55" s="26"/>
      <c r="L55" s="26"/>
      <c r="M55" s="113"/>
      <c r="N55" s="27">
        <f>SUM(D55:M55)</f>
        <v>58263</v>
      </c>
    </row>
    <row r="58" spans="1:14">
      <c r="A58" s="126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</row>
    <row r="59" spans="1:14">
      <c r="A59" s="127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</row>
  </sheetData>
  <mergeCells count="40">
    <mergeCell ref="D6:D9"/>
    <mergeCell ref="E6:E9"/>
    <mergeCell ref="F6:F9"/>
    <mergeCell ref="G6:G9"/>
    <mergeCell ref="H6:H9"/>
    <mergeCell ref="N6:N9"/>
    <mergeCell ref="A7:A9"/>
    <mergeCell ref="B7:B9"/>
    <mergeCell ref="C7:C9"/>
    <mergeCell ref="A10:A21"/>
    <mergeCell ref="B10:B12"/>
    <mergeCell ref="B13:B15"/>
    <mergeCell ref="B16:B18"/>
    <mergeCell ref="B19:B21"/>
    <mergeCell ref="I6:I9"/>
    <mergeCell ref="J6:J9"/>
    <mergeCell ref="K6:K9"/>
    <mergeCell ref="L6:L9"/>
    <mergeCell ref="M6:M9"/>
    <mergeCell ref="A6:C6"/>
    <mergeCell ref="A22:A30"/>
    <mergeCell ref="B22:B24"/>
    <mergeCell ref="B25:B27"/>
    <mergeCell ref="B28:B30"/>
    <mergeCell ref="A31:A39"/>
    <mergeCell ref="B31:B33"/>
    <mergeCell ref="B34:B36"/>
    <mergeCell ref="B37:B39"/>
    <mergeCell ref="A54:C54"/>
    <mergeCell ref="A55:C55"/>
    <mergeCell ref="A58:N59"/>
    <mergeCell ref="A40:B42"/>
    <mergeCell ref="A43:B45"/>
    <mergeCell ref="A46:C46"/>
    <mergeCell ref="A47:C47"/>
    <mergeCell ref="A48:C48"/>
    <mergeCell ref="A49:A53"/>
    <mergeCell ref="B49:B51"/>
    <mergeCell ref="B52:C52"/>
    <mergeCell ref="B53:C53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60C6C-FE1E-44A8-9EED-9B323E6E0449}">
  <sheetPr>
    <tabColor rgb="FF92D050"/>
  </sheetPr>
  <dimension ref="A1:N59"/>
  <sheetViews>
    <sheetView zoomScaleNormal="100" workbookViewId="0">
      <selection activeCell="A55" sqref="A1:N55"/>
    </sheetView>
  </sheetViews>
  <sheetFormatPr defaultRowHeight="13.5"/>
  <cols>
    <col min="1" max="1" width="4" style="1" customWidth="1"/>
    <col min="2" max="2" width="7.25" style="1" customWidth="1"/>
    <col min="3" max="3" width="9" style="1"/>
    <col min="4" max="14" width="9.5" style="1" customWidth="1"/>
    <col min="15" max="16384" width="9" style="1"/>
  </cols>
  <sheetData>
    <row r="1" spans="1:14" ht="15" customHeight="1"/>
    <row r="2" spans="1:14" ht="15" customHeight="1"/>
    <row r="3" spans="1:14" ht="15" customHeight="1">
      <c r="A3" s="28"/>
      <c r="B3" s="28"/>
      <c r="C3" s="28"/>
      <c r="D3" s="28"/>
      <c r="E3" s="28"/>
      <c r="F3" s="29"/>
      <c r="G3" s="1" t="s">
        <v>43</v>
      </c>
    </row>
    <row r="4" spans="1:14" ht="15" customHeight="1">
      <c r="A4" s="6"/>
      <c r="B4" s="6"/>
      <c r="C4" s="6"/>
      <c r="D4" s="6"/>
      <c r="E4" s="6"/>
      <c r="N4" s="30"/>
    </row>
    <row r="5" spans="1:14" ht="15" customHeight="1" thickBot="1">
      <c r="N5" s="31"/>
    </row>
    <row r="6" spans="1:14" ht="45.75" customHeight="1">
      <c r="A6" s="158" t="s">
        <v>3</v>
      </c>
      <c r="B6" s="159"/>
      <c r="C6" s="160"/>
      <c r="D6" s="177" t="s">
        <v>44</v>
      </c>
      <c r="E6" s="179" t="s">
        <v>45</v>
      </c>
      <c r="F6" s="164" t="s">
        <v>46</v>
      </c>
      <c r="G6" s="164" t="s">
        <v>47</v>
      </c>
      <c r="H6" s="164" t="s">
        <v>48</v>
      </c>
      <c r="I6" s="164" t="s">
        <v>49</v>
      </c>
      <c r="J6" s="164" t="s">
        <v>50</v>
      </c>
      <c r="K6" s="164" t="s">
        <v>51</v>
      </c>
      <c r="L6" s="164"/>
      <c r="M6" s="164"/>
      <c r="N6" s="170" t="s">
        <v>52</v>
      </c>
    </row>
    <row r="7" spans="1:14">
      <c r="A7" s="132" t="s">
        <v>53</v>
      </c>
      <c r="B7" s="149" t="s">
        <v>54</v>
      </c>
      <c r="C7" s="152" t="s">
        <v>55</v>
      </c>
      <c r="D7" s="178"/>
      <c r="E7" s="180"/>
      <c r="F7" s="173"/>
      <c r="G7" s="173"/>
      <c r="H7" s="173"/>
      <c r="I7" s="173"/>
      <c r="J7" s="173"/>
      <c r="K7" s="173"/>
      <c r="L7" s="175"/>
      <c r="M7" s="173"/>
      <c r="N7" s="171"/>
    </row>
    <row r="8" spans="1:14">
      <c r="A8" s="132"/>
      <c r="B8" s="149"/>
      <c r="C8" s="152"/>
      <c r="D8" s="178"/>
      <c r="E8" s="180"/>
      <c r="F8" s="173"/>
      <c r="G8" s="173"/>
      <c r="H8" s="173"/>
      <c r="I8" s="173"/>
      <c r="J8" s="173"/>
      <c r="K8" s="173"/>
      <c r="L8" s="175"/>
      <c r="M8" s="173"/>
      <c r="N8" s="171"/>
    </row>
    <row r="9" spans="1:14" ht="18.75" customHeight="1" thickBot="1">
      <c r="A9" s="151"/>
      <c r="B9" s="150"/>
      <c r="C9" s="153"/>
      <c r="D9" s="178"/>
      <c r="E9" s="180"/>
      <c r="F9" s="174"/>
      <c r="G9" s="174"/>
      <c r="H9" s="174"/>
      <c r="I9" s="174"/>
      <c r="J9" s="174"/>
      <c r="K9" s="174"/>
      <c r="L9" s="176"/>
      <c r="M9" s="174"/>
      <c r="N9" s="172"/>
    </row>
    <row r="10" spans="1:14" ht="21" customHeight="1">
      <c r="A10" s="145" t="s">
        <v>19</v>
      </c>
      <c r="B10" s="148" t="s">
        <v>56</v>
      </c>
      <c r="C10" s="7" t="s">
        <v>57</v>
      </c>
      <c r="D10" s="32">
        <f>東津軽郡!N10</f>
        <v>481</v>
      </c>
      <c r="E10" s="33">
        <f>西津軽郡!N10</f>
        <v>459</v>
      </c>
      <c r="F10" s="33">
        <f>中津軽郡!N10</f>
        <v>30</v>
      </c>
      <c r="G10" s="33">
        <f>南津軽郡!N10</f>
        <v>467</v>
      </c>
      <c r="H10" s="34">
        <f>北津軽郡!N10</f>
        <v>821</v>
      </c>
      <c r="I10" s="33">
        <f>上北郡!N10</f>
        <v>3103</v>
      </c>
      <c r="J10" s="33">
        <f>下北郡!N10</f>
        <v>332</v>
      </c>
      <c r="K10" s="33">
        <f>三戸郡!N10</f>
        <v>1527</v>
      </c>
      <c r="L10" s="33"/>
      <c r="M10" s="35"/>
      <c r="N10" s="36">
        <f>SUM(D10:M10)</f>
        <v>7220</v>
      </c>
    </row>
    <row r="11" spans="1:14" ht="21" customHeight="1">
      <c r="A11" s="146"/>
      <c r="B11" s="149"/>
      <c r="C11" s="11" t="s">
        <v>58</v>
      </c>
      <c r="D11" s="37">
        <f>東津軽郡!N11</f>
        <v>54</v>
      </c>
      <c r="E11" s="13">
        <f>西津軽郡!N11</f>
        <v>50</v>
      </c>
      <c r="F11" s="13">
        <f>中津軽郡!N11</f>
        <v>2</v>
      </c>
      <c r="G11" s="13">
        <f>南津軽郡!N11</f>
        <v>203</v>
      </c>
      <c r="H11" s="38">
        <f>北津軽郡!N11</f>
        <v>197</v>
      </c>
      <c r="I11" s="13">
        <f>上北郡!N11</f>
        <v>639</v>
      </c>
      <c r="J11" s="13">
        <f>下北郡!N11</f>
        <v>94</v>
      </c>
      <c r="K11" s="13">
        <f>三戸郡!N11</f>
        <v>523</v>
      </c>
      <c r="L11" s="13"/>
      <c r="M11" s="39"/>
      <c r="N11" s="14">
        <f>SUM(D11:M11)</f>
        <v>1762</v>
      </c>
    </row>
    <row r="12" spans="1:14" ht="21" customHeight="1">
      <c r="A12" s="146"/>
      <c r="B12" s="149"/>
      <c r="C12" s="11" t="s">
        <v>59</v>
      </c>
      <c r="D12" s="37">
        <f>東津軽郡!N12</f>
        <v>535</v>
      </c>
      <c r="E12" s="13">
        <f>西津軽郡!N12</f>
        <v>509</v>
      </c>
      <c r="F12" s="13">
        <f>中津軽郡!N12</f>
        <v>32</v>
      </c>
      <c r="G12" s="13">
        <f>南津軽郡!N12</f>
        <v>670</v>
      </c>
      <c r="H12" s="38">
        <f>北津軽郡!N12</f>
        <v>1018</v>
      </c>
      <c r="I12" s="13">
        <f>上北郡!N12</f>
        <v>3742</v>
      </c>
      <c r="J12" s="13">
        <f>下北郡!N12</f>
        <v>426</v>
      </c>
      <c r="K12" s="13">
        <f>三戸郡!N12</f>
        <v>2050</v>
      </c>
      <c r="L12" s="13"/>
      <c r="M12" s="39"/>
      <c r="N12" s="14">
        <f>SUM(D12:K12)</f>
        <v>8982</v>
      </c>
    </row>
    <row r="13" spans="1:14" ht="21" customHeight="1">
      <c r="A13" s="146"/>
      <c r="B13" s="149" t="s">
        <v>60</v>
      </c>
      <c r="C13" s="11" t="s">
        <v>57</v>
      </c>
      <c r="D13" s="37">
        <f>東津軽郡!N13</f>
        <v>933</v>
      </c>
      <c r="E13" s="13">
        <f>西津軽郡!N13</f>
        <v>533</v>
      </c>
      <c r="F13" s="13">
        <f>中津軽郡!N13</f>
        <v>60</v>
      </c>
      <c r="G13" s="13">
        <f>南津軽郡!N13</f>
        <v>1165</v>
      </c>
      <c r="H13" s="38">
        <f>北津軽郡!N13</f>
        <v>1472</v>
      </c>
      <c r="I13" s="13">
        <f>上北郡!N13</f>
        <v>4558</v>
      </c>
      <c r="J13" s="13">
        <f>下北郡!N13</f>
        <v>481</v>
      </c>
      <c r="K13" s="13">
        <f>三戸郡!N13</f>
        <v>2534</v>
      </c>
      <c r="L13" s="13"/>
      <c r="M13" s="39"/>
      <c r="N13" s="14">
        <f>SUM(D13:M13)</f>
        <v>11736</v>
      </c>
    </row>
    <row r="14" spans="1:14" ht="21" customHeight="1">
      <c r="A14" s="146"/>
      <c r="B14" s="149"/>
      <c r="C14" s="11" t="s">
        <v>58</v>
      </c>
      <c r="D14" s="37">
        <f>東津軽郡!N14</f>
        <v>4</v>
      </c>
      <c r="E14" s="13">
        <f>西津軽郡!N14</f>
        <v>5</v>
      </c>
      <c r="F14" s="13">
        <f>中津軽郡!N14</f>
        <v>3</v>
      </c>
      <c r="G14" s="13">
        <f>南津軽郡!N14</f>
        <v>29</v>
      </c>
      <c r="H14" s="38">
        <f>北津軽郡!N14</f>
        <v>28</v>
      </c>
      <c r="I14" s="13">
        <f>上北郡!N14</f>
        <v>53</v>
      </c>
      <c r="J14" s="13">
        <f>下北郡!N14</f>
        <v>5</v>
      </c>
      <c r="K14" s="13">
        <f>三戸郡!N14</f>
        <v>48</v>
      </c>
      <c r="L14" s="13"/>
      <c r="M14" s="39"/>
      <c r="N14" s="14">
        <f>SUM(D14:M14)</f>
        <v>175</v>
      </c>
    </row>
    <row r="15" spans="1:14" ht="21" customHeight="1">
      <c r="A15" s="146"/>
      <c r="B15" s="149"/>
      <c r="C15" s="11" t="s">
        <v>59</v>
      </c>
      <c r="D15" s="37">
        <f>東津軽郡!N15</f>
        <v>937</v>
      </c>
      <c r="E15" s="13">
        <f>西津軽郡!N15</f>
        <v>538</v>
      </c>
      <c r="F15" s="13">
        <f>中津軽郡!N15</f>
        <v>63</v>
      </c>
      <c r="G15" s="13">
        <f>南津軽郡!N15</f>
        <v>1194</v>
      </c>
      <c r="H15" s="38">
        <f>北津軽郡!N15</f>
        <v>1500</v>
      </c>
      <c r="I15" s="13">
        <f>上北郡!N15</f>
        <v>4611</v>
      </c>
      <c r="J15" s="13">
        <f>下北郡!N15</f>
        <v>486</v>
      </c>
      <c r="K15" s="13">
        <f>三戸郡!N15</f>
        <v>2582</v>
      </c>
      <c r="L15" s="13"/>
      <c r="M15" s="39"/>
      <c r="N15" s="14">
        <f>SUM(N13:N14)</f>
        <v>11911</v>
      </c>
    </row>
    <row r="16" spans="1:14" ht="21" customHeight="1">
      <c r="A16" s="146"/>
      <c r="B16" s="149" t="s">
        <v>61</v>
      </c>
      <c r="C16" s="11" t="s">
        <v>57</v>
      </c>
      <c r="D16" s="37">
        <f>東津軽郡!N16</f>
        <v>4</v>
      </c>
      <c r="E16" s="13">
        <f>西津軽郡!N16</f>
        <v>1</v>
      </c>
      <c r="F16" s="13">
        <f>中津軽郡!N16</f>
        <v>0</v>
      </c>
      <c r="G16" s="13">
        <f>南津軽郡!N16</f>
        <v>1</v>
      </c>
      <c r="H16" s="38">
        <f>北津軽郡!N16</f>
        <v>2</v>
      </c>
      <c r="I16" s="13">
        <f>上北郡!N16</f>
        <v>21</v>
      </c>
      <c r="J16" s="13">
        <f>下北郡!N16</f>
        <v>0</v>
      </c>
      <c r="K16" s="13">
        <f>三戸郡!N16</f>
        <v>11</v>
      </c>
      <c r="L16" s="13"/>
      <c r="M16" s="39"/>
      <c r="N16" s="14">
        <f>SUM(D16:M16)</f>
        <v>40</v>
      </c>
    </row>
    <row r="17" spans="1:14" ht="21" customHeight="1">
      <c r="A17" s="146"/>
      <c r="B17" s="149"/>
      <c r="C17" s="11" t="s">
        <v>58</v>
      </c>
      <c r="D17" s="37">
        <f>東津軽郡!N17</f>
        <v>5</v>
      </c>
      <c r="E17" s="13">
        <f>西津軽郡!N17</f>
        <v>1</v>
      </c>
      <c r="F17" s="13">
        <f>中津軽郡!N17</f>
        <v>0</v>
      </c>
      <c r="G17" s="13">
        <f>南津軽郡!N17</f>
        <v>19</v>
      </c>
      <c r="H17" s="38">
        <f>北津軽郡!N17</f>
        <v>5</v>
      </c>
      <c r="I17" s="13">
        <f>上北郡!N17</f>
        <v>43</v>
      </c>
      <c r="J17" s="13">
        <f>下北郡!N17</f>
        <v>8</v>
      </c>
      <c r="K17" s="13">
        <f>三戸郡!N17</f>
        <v>36</v>
      </c>
      <c r="L17" s="13"/>
      <c r="M17" s="39"/>
      <c r="N17" s="14">
        <f>SUM(D17:M17)</f>
        <v>117</v>
      </c>
    </row>
    <row r="18" spans="1:14" ht="21" customHeight="1">
      <c r="A18" s="146"/>
      <c r="B18" s="149"/>
      <c r="C18" s="11" t="s">
        <v>59</v>
      </c>
      <c r="D18" s="37">
        <f>東津軽郡!N18</f>
        <v>9</v>
      </c>
      <c r="E18" s="13">
        <f>西津軽郡!N18</f>
        <v>2</v>
      </c>
      <c r="F18" s="13">
        <f>中津軽郡!N18</f>
        <v>0</v>
      </c>
      <c r="G18" s="13">
        <f>南津軽郡!N18</f>
        <v>20</v>
      </c>
      <c r="H18" s="38">
        <f>北津軽郡!N18</f>
        <v>7</v>
      </c>
      <c r="I18" s="13">
        <f>上北郡!N18</f>
        <v>64</v>
      </c>
      <c r="J18" s="13">
        <f>下北郡!N18</f>
        <v>8</v>
      </c>
      <c r="K18" s="13">
        <f>三戸郡!N18</f>
        <v>47</v>
      </c>
      <c r="L18" s="13"/>
      <c r="M18" s="39"/>
      <c r="N18" s="14">
        <f>SUM(N16:N17)</f>
        <v>157</v>
      </c>
    </row>
    <row r="19" spans="1:14" ht="21" customHeight="1">
      <c r="A19" s="146"/>
      <c r="B19" s="149" t="s">
        <v>26</v>
      </c>
      <c r="C19" s="11" t="s">
        <v>57</v>
      </c>
      <c r="D19" s="37">
        <f>東津軽郡!N19</f>
        <v>1418</v>
      </c>
      <c r="E19" s="13">
        <f>西津軽郡!N19</f>
        <v>993</v>
      </c>
      <c r="F19" s="13">
        <f>中津軽郡!N19</f>
        <v>90</v>
      </c>
      <c r="G19" s="13">
        <f>南津軽郡!N19</f>
        <v>1633</v>
      </c>
      <c r="H19" s="38">
        <f>北津軽郡!N19</f>
        <v>2295</v>
      </c>
      <c r="I19" s="13">
        <f>上北郡!N19</f>
        <v>7682</v>
      </c>
      <c r="J19" s="13">
        <f>下北郡!N19</f>
        <v>813</v>
      </c>
      <c r="K19" s="13">
        <f>三戸郡!N19</f>
        <v>4072</v>
      </c>
      <c r="L19" s="12"/>
      <c r="M19" s="12"/>
      <c r="N19" s="14">
        <f>N10+N13+N16</f>
        <v>18996</v>
      </c>
    </row>
    <row r="20" spans="1:14" ht="21" customHeight="1">
      <c r="A20" s="146"/>
      <c r="B20" s="149"/>
      <c r="C20" s="11" t="s">
        <v>58</v>
      </c>
      <c r="D20" s="37">
        <f>東津軽郡!N20</f>
        <v>63</v>
      </c>
      <c r="E20" s="13">
        <f>西津軽郡!N20</f>
        <v>56</v>
      </c>
      <c r="F20" s="13">
        <f>中津軽郡!N20</f>
        <v>5</v>
      </c>
      <c r="G20" s="13">
        <f>南津軽郡!N20</f>
        <v>251</v>
      </c>
      <c r="H20" s="38">
        <f>北津軽郡!N20</f>
        <v>230</v>
      </c>
      <c r="I20" s="13">
        <f>上北郡!N20</f>
        <v>735</v>
      </c>
      <c r="J20" s="13">
        <f>下北郡!N20</f>
        <v>107</v>
      </c>
      <c r="K20" s="13">
        <f>三戸郡!N20</f>
        <v>607</v>
      </c>
      <c r="L20" s="12"/>
      <c r="M20" s="12"/>
      <c r="N20" s="14">
        <f>N11+N14+N17</f>
        <v>2054</v>
      </c>
    </row>
    <row r="21" spans="1:14" ht="21" customHeight="1" thickBot="1">
      <c r="A21" s="147"/>
      <c r="B21" s="150"/>
      <c r="C21" s="15" t="s">
        <v>59</v>
      </c>
      <c r="D21" s="40">
        <f>東津軽郡!N21</f>
        <v>1481</v>
      </c>
      <c r="E21" s="41">
        <f>西津軽郡!N21</f>
        <v>1049</v>
      </c>
      <c r="F21" s="41">
        <f>中津軽郡!N21</f>
        <v>95</v>
      </c>
      <c r="G21" s="41">
        <f>南津軽郡!N21</f>
        <v>1884</v>
      </c>
      <c r="H21" s="42">
        <f>北津軽郡!N21</f>
        <v>2525</v>
      </c>
      <c r="I21" s="41">
        <f>上北郡!N21</f>
        <v>8417</v>
      </c>
      <c r="J21" s="41">
        <f>下北郡!N21</f>
        <v>920</v>
      </c>
      <c r="K21" s="41">
        <f>三戸郡!N21</f>
        <v>4679</v>
      </c>
      <c r="L21" s="41"/>
      <c r="M21" s="43"/>
      <c r="N21" s="44">
        <f>SUM(N19:N20)</f>
        <v>21050</v>
      </c>
    </row>
    <row r="22" spans="1:14" ht="21" customHeight="1">
      <c r="A22" s="145" t="s">
        <v>62</v>
      </c>
      <c r="B22" s="148" t="s">
        <v>56</v>
      </c>
      <c r="C22" s="7" t="s">
        <v>57</v>
      </c>
      <c r="D22" s="32">
        <f>東津軽郡!N22</f>
        <v>20</v>
      </c>
      <c r="E22" s="33">
        <f>西津軽郡!N22</f>
        <v>9</v>
      </c>
      <c r="F22" s="33">
        <f>中津軽郡!N22</f>
        <v>3</v>
      </c>
      <c r="G22" s="33">
        <f>南津軽郡!N22</f>
        <v>7</v>
      </c>
      <c r="H22" s="34">
        <f>北津軽郡!N22</f>
        <v>16</v>
      </c>
      <c r="I22" s="33">
        <f>上北郡!N22</f>
        <v>72</v>
      </c>
      <c r="J22" s="33">
        <f>下北郡!N22</f>
        <v>13</v>
      </c>
      <c r="K22" s="33">
        <f>三戸郡!N22</f>
        <v>17</v>
      </c>
      <c r="L22" s="33"/>
      <c r="M22" s="35"/>
      <c r="N22" s="36">
        <f>SUM(D22:M22)</f>
        <v>157</v>
      </c>
    </row>
    <row r="23" spans="1:14" ht="21" customHeight="1">
      <c r="A23" s="146"/>
      <c r="B23" s="149"/>
      <c r="C23" s="11" t="s">
        <v>58</v>
      </c>
      <c r="D23" s="37">
        <f>東津軽郡!N23</f>
        <v>14</v>
      </c>
      <c r="E23" s="13">
        <f>西津軽郡!N23</f>
        <v>26</v>
      </c>
      <c r="F23" s="13">
        <f>中津軽郡!N23</f>
        <v>0</v>
      </c>
      <c r="G23" s="13">
        <f>南津軽郡!N23</f>
        <v>5</v>
      </c>
      <c r="H23" s="38">
        <f>北津軽郡!N23</f>
        <v>43</v>
      </c>
      <c r="I23" s="13">
        <f>上北郡!N23</f>
        <v>165</v>
      </c>
      <c r="J23" s="13">
        <f>下北郡!N23</f>
        <v>16</v>
      </c>
      <c r="K23" s="13">
        <f>三戸郡!N23</f>
        <v>73</v>
      </c>
      <c r="L23" s="13"/>
      <c r="M23" s="39"/>
      <c r="N23" s="14">
        <f>SUM(D23:M23)</f>
        <v>342</v>
      </c>
    </row>
    <row r="24" spans="1:14" ht="21" customHeight="1">
      <c r="A24" s="146"/>
      <c r="B24" s="149"/>
      <c r="C24" s="11" t="s">
        <v>59</v>
      </c>
      <c r="D24" s="37">
        <f>東津軽郡!N24</f>
        <v>34</v>
      </c>
      <c r="E24" s="13">
        <f>西津軽郡!N24</f>
        <v>35</v>
      </c>
      <c r="F24" s="13">
        <f>中津軽郡!N24</f>
        <v>3</v>
      </c>
      <c r="G24" s="13">
        <f>南津軽郡!N24</f>
        <v>12</v>
      </c>
      <c r="H24" s="38">
        <f>北津軽郡!N24</f>
        <v>59</v>
      </c>
      <c r="I24" s="13">
        <f>上北郡!N24</f>
        <v>237</v>
      </c>
      <c r="J24" s="13">
        <f>下北郡!N24</f>
        <v>29</v>
      </c>
      <c r="K24" s="13">
        <f>三戸郡!N24</f>
        <v>90</v>
      </c>
      <c r="L24" s="13"/>
      <c r="M24" s="39"/>
      <c r="N24" s="14">
        <f>SUM(N22:N23)</f>
        <v>499</v>
      </c>
    </row>
    <row r="25" spans="1:14" ht="21" customHeight="1">
      <c r="A25" s="146"/>
      <c r="B25" s="149" t="s">
        <v>60</v>
      </c>
      <c r="C25" s="11" t="s">
        <v>57</v>
      </c>
      <c r="D25" s="37">
        <f>東津軽郡!N25</f>
        <v>57</v>
      </c>
      <c r="E25" s="13">
        <f>西津軽郡!N25</f>
        <v>55</v>
      </c>
      <c r="F25" s="13">
        <f>中津軽郡!N25</f>
        <v>5</v>
      </c>
      <c r="G25" s="13">
        <f>南津軽郡!N25</f>
        <v>28</v>
      </c>
      <c r="H25" s="38">
        <f>北津軽郡!N25</f>
        <v>25</v>
      </c>
      <c r="I25" s="13">
        <f>上北郡!N25</f>
        <v>181</v>
      </c>
      <c r="J25" s="13">
        <f>下北郡!N25</f>
        <v>17</v>
      </c>
      <c r="K25" s="13">
        <f>三戸郡!N25</f>
        <v>83</v>
      </c>
      <c r="L25" s="13"/>
      <c r="M25" s="39"/>
      <c r="N25" s="14">
        <f>SUM(D25:M25)</f>
        <v>451</v>
      </c>
    </row>
    <row r="26" spans="1:14" ht="21" customHeight="1">
      <c r="A26" s="146"/>
      <c r="B26" s="149"/>
      <c r="C26" s="11" t="s">
        <v>58</v>
      </c>
      <c r="D26" s="37">
        <f>東津軽郡!N26</f>
        <v>9</v>
      </c>
      <c r="E26" s="13">
        <f>西津軽郡!N26</f>
        <v>9</v>
      </c>
      <c r="F26" s="13">
        <f>中津軽郡!N26</f>
        <v>0</v>
      </c>
      <c r="G26" s="13">
        <f>南津軽郡!N26</f>
        <v>0</v>
      </c>
      <c r="H26" s="38">
        <f>北津軽郡!N26</f>
        <v>24</v>
      </c>
      <c r="I26" s="13">
        <f>上北郡!N26</f>
        <v>41</v>
      </c>
      <c r="J26" s="13">
        <f>下北郡!N26</f>
        <v>11</v>
      </c>
      <c r="K26" s="13">
        <f>三戸郡!N26</f>
        <v>18</v>
      </c>
      <c r="L26" s="13"/>
      <c r="M26" s="39"/>
      <c r="N26" s="14">
        <f>SUM(D26:M26)</f>
        <v>112</v>
      </c>
    </row>
    <row r="27" spans="1:14" ht="21" customHeight="1">
      <c r="A27" s="146"/>
      <c r="B27" s="149"/>
      <c r="C27" s="11" t="s">
        <v>59</v>
      </c>
      <c r="D27" s="37">
        <f>東津軽郡!N27</f>
        <v>66</v>
      </c>
      <c r="E27" s="13">
        <f>西津軽郡!N27</f>
        <v>64</v>
      </c>
      <c r="F27" s="13">
        <f>中津軽郡!N27</f>
        <v>5</v>
      </c>
      <c r="G27" s="13">
        <f>南津軽郡!N27</f>
        <v>28</v>
      </c>
      <c r="H27" s="38">
        <f>北津軽郡!N27</f>
        <v>49</v>
      </c>
      <c r="I27" s="13">
        <f>上北郡!N27</f>
        <v>222</v>
      </c>
      <c r="J27" s="13">
        <f>下北郡!N27</f>
        <v>28</v>
      </c>
      <c r="K27" s="13">
        <f>三戸郡!N27</f>
        <v>101</v>
      </c>
      <c r="L27" s="13"/>
      <c r="M27" s="39"/>
      <c r="N27" s="14">
        <f>SUM(N25:N26)</f>
        <v>563</v>
      </c>
    </row>
    <row r="28" spans="1:14" ht="21" customHeight="1">
      <c r="A28" s="146"/>
      <c r="B28" s="149" t="s">
        <v>26</v>
      </c>
      <c r="C28" s="11" t="s">
        <v>57</v>
      </c>
      <c r="D28" s="37">
        <f>東津軽郡!N28</f>
        <v>77</v>
      </c>
      <c r="E28" s="13">
        <f>西津軽郡!N28</f>
        <v>64</v>
      </c>
      <c r="F28" s="13">
        <f>中津軽郡!N28</f>
        <v>8</v>
      </c>
      <c r="G28" s="13">
        <f>南津軽郡!N28</f>
        <v>35</v>
      </c>
      <c r="H28" s="38">
        <f>北津軽郡!N28</f>
        <v>41</v>
      </c>
      <c r="I28" s="13">
        <f>上北郡!N28</f>
        <v>253</v>
      </c>
      <c r="J28" s="13">
        <f>下北郡!N28</f>
        <v>30</v>
      </c>
      <c r="K28" s="13">
        <f>三戸郡!N28</f>
        <v>100</v>
      </c>
      <c r="L28" s="12"/>
      <c r="M28" s="12"/>
      <c r="N28" s="14">
        <f>N22+N25</f>
        <v>608</v>
      </c>
    </row>
    <row r="29" spans="1:14" ht="21" customHeight="1">
      <c r="A29" s="146"/>
      <c r="B29" s="149"/>
      <c r="C29" s="11" t="s">
        <v>58</v>
      </c>
      <c r="D29" s="37">
        <f>東津軽郡!N29</f>
        <v>23</v>
      </c>
      <c r="E29" s="13">
        <f>西津軽郡!N29</f>
        <v>35</v>
      </c>
      <c r="F29" s="13">
        <f>中津軽郡!N29</f>
        <v>0</v>
      </c>
      <c r="G29" s="13">
        <f>南津軽郡!N29</f>
        <v>5</v>
      </c>
      <c r="H29" s="38">
        <f>北津軽郡!N29</f>
        <v>67</v>
      </c>
      <c r="I29" s="13">
        <f>上北郡!N29</f>
        <v>206</v>
      </c>
      <c r="J29" s="13">
        <f>下北郡!N29</f>
        <v>27</v>
      </c>
      <c r="K29" s="13">
        <f>三戸郡!N29</f>
        <v>91</v>
      </c>
      <c r="L29" s="12"/>
      <c r="M29" s="12"/>
      <c r="N29" s="14">
        <f>N23+N26</f>
        <v>454</v>
      </c>
    </row>
    <row r="30" spans="1:14" ht="21" customHeight="1" thickBot="1">
      <c r="A30" s="147"/>
      <c r="B30" s="150"/>
      <c r="C30" s="15" t="s">
        <v>59</v>
      </c>
      <c r="D30" s="40">
        <f>東津軽郡!N30</f>
        <v>100</v>
      </c>
      <c r="E30" s="41">
        <f>西津軽郡!N30</f>
        <v>99</v>
      </c>
      <c r="F30" s="41">
        <f>中津軽郡!N30</f>
        <v>8</v>
      </c>
      <c r="G30" s="41">
        <f>南津軽郡!N30</f>
        <v>40</v>
      </c>
      <c r="H30" s="42">
        <f>北津軽郡!N30</f>
        <v>108</v>
      </c>
      <c r="I30" s="41">
        <f>上北郡!N30</f>
        <v>459</v>
      </c>
      <c r="J30" s="41">
        <f>下北郡!N30</f>
        <v>57</v>
      </c>
      <c r="K30" s="41">
        <f>三戸郡!N30</f>
        <v>191</v>
      </c>
      <c r="L30" s="41"/>
      <c r="M30" s="43"/>
      <c r="N30" s="44">
        <f>SUM(N28:N29)</f>
        <v>1062</v>
      </c>
    </row>
    <row r="31" spans="1:14" ht="21" customHeight="1">
      <c r="A31" s="145" t="s">
        <v>28</v>
      </c>
      <c r="B31" s="148" t="s">
        <v>56</v>
      </c>
      <c r="C31" s="7" t="s">
        <v>57</v>
      </c>
      <c r="D31" s="32">
        <f>東津軽郡!N31</f>
        <v>2724</v>
      </c>
      <c r="E31" s="33">
        <f>西津軽郡!N31</f>
        <v>1997</v>
      </c>
      <c r="F31" s="33">
        <f>中津軽郡!N31</f>
        <v>187</v>
      </c>
      <c r="G31" s="33">
        <f>南津軽郡!N31</f>
        <v>3982</v>
      </c>
      <c r="H31" s="34">
        <f>北津軽郡!N31</f>
        <v>4598</v>
      </c>
      <c r="I31" s="33">
        <f>上北郡!N31</f>
        <v>15898</v>
      </c>
      <c r="J31" s="33">
        <f>下北郡!N31</f>
        <v>2218</v>
      </c>
      <c r="K31" s="33">
        <f>三戸郡!N31</f>
        <v>9152</v>
      </c>
      <c r="L31" s="33"/>
      <c r="M31" s="35"/>
      <c r="N31" s="36">
        <f>SUM(D31:M31)</f>
        <v>40756</v>
      </c>
    </row>
    <row r="32" spans="1:14" ht="21" customHeight="1">
      <c r="A32" s="146"/>
      <c r="B32" s="149"/>
      <c r="C32" s="11" t="s">
        <v>58</v>
      </c>
      <c r="D32" s="37">
        <f>東津軽郡!N32</f>
        <v>8</v>
      </c>
      <c r="E32" s="13">
        <f>西津軽郡!N32</f>
        <v>4</v>
      </c>
      <c r="F32" s="13">
        <f>中津軽郡!N32</f>
        <v>0</v>
      </c>
      <c r="G32" s="13">
        <f>南津軽郡!N32</f>
        <v>10</v>
      </c>
      <c r="H32" s="38">
        <f>北津軽郡!N32</f>
        <v>15</v>
      </c>
      <c r="I32" s="13">
        <f>上北郡!N32</f>
        <v>63</v>
      </c>
      <c r="J32" s="13">
        <f>下北郡!N32</f>
        <v>28</v>
      </c>
      <c r="K32" s="13">
        <f>三戸郡!N32</f>
        <v>21</v>
      </c>
      <c r="L32" s="13"/>
      <c r="M32" s="39"/>
      <c r="N32" s="14">
        <f>SUM(D32:M32)</f>
        <v>149</v>
      </c>
    </row>
    <row r="33" spans="1:14" ht="21" customHeight="1">
      <c r="A33" s="146"/>
      <c r="B33" s="149"/>
      <c r="C33" s="11" t="s">
        <v>59</v>
      </c>
      <c r="D33" s="37">
        <f>東津軽郡!N33</f>
        <v>2732</v>
      </c>
      <c r="E33" s="13">
        <f>西津軽郡!N33</f>
        <v>2001</v>
      </c>
      <c r="F33" s="13">
        <f>中津軽郡!N33</f>
        <v>187</v>
      </c>
      <c r="G33" s="13">
        <f>南津軽郡!N33</f>
        <v>3992</v>
      </c>
      <c r="H33" s="38">
        <f>北津軽郡!N33</f>
        <v>4613</v>
      </c>
      <c r="I33" s="13">
        <f>上北郡!N33</f>
        <v>15961</v>
      </c>
      <c r="J33" s="13">
        <f>下北郡!N33</f>
        <v>2246</v>
      </c>
      <c r="K33" s="13">
        <f>三戸郡!N33</f>
        <v>9173</v>
      </c>
      <c r="L33" s="13"/>
      <c r="M33" s="39"/>
      <c r="N33" s="14">
        <f>SUM(N31:N32)</f>
        <v>40905</v>
      </c>
    </row>
    <row r="34" spans="1:14" ht="21" customHeight="1">
      <c r="A34" s="146"/>
      <c r="B34" s="149" t="s">
        <v>60</v>
      </c>
      <c r="C34" s="11" t="s">
        <v>57</v>
      </c>
      <c r="D34" s="37">
        <f>東津軽郡!N34</f>
        <v>3300</v>
      </c>
      <c r="E34" s="13">
        <f>西津軽郡!N34</f>
        <v>2843</v>
      </c>
      <c r="F34" s="13">
        <f>中津軽郡!N34</f>
        <v>204</v>
      </c>
      <c r="G34" s="13">
        <f>南津軽郡!N34</f>
        <v>4947</v>
      </c>
      <c r="H34" s="38">
        <f>北津軽郡!N34</f>
        <v>5320</v>
      </c>
      <c r="I34" s="13">
        <f>上北郡!N34</f>
        <v>19168</v>
      </c>
      <c r="J34" s="13">
        <f>下北郡!N34</f>
        <v>3005</v>
      </c>
      <c r="K34" s="13">
        <f>三戸郡!N34</f>
        <v>12120</v>
      </c>
      <c r="L34" s="13"/>
      <c r="M34" s="39"/>
      <c r="N34" s="14">
        <f>SUM(D34:M34)</f>
        <v>50907</v>
      </c>
    </row>
    <row r="35" spans="1:14" ht="21" customHeight="1">
      <c r="A35" s="146"/>
      <c r="B35" s="149"/>
      <c r="C35" s="11" t="s">
        <v>58</v>
      </c>
      <c r="D35" s="37">
        <f>東津軽郡!N35</f>
        <v>8</v>
      </c>
      <c r="E35" s="13">
        <f>西津軽郡!N35</f>
        <v>10</v>
      </c>
      <c r="F35" s="13">
        <f>中津軽郡!N35</f>
        <v>0</v>
      </c>
      <c r="G35" s="13">
        <f>南津軽郡!N35</f>
        <v>14</v>
      </c>
      <c r="H35" s="38">
        <f>北津軽郡!N35</f>
        <v>20</v>
      </c>
      <c r="I35" s="13">
        <f>上北郡!N35</f>
        <v>114</v>
      </c>
      <c r="J35" s="13">
        <f>下北郡!N35</f>
        <v>4</v>
      </c>
      <c r="K35" s="13">
        <f>三戸郡!N35</f>
        <v>52</v>
      </c>
      <c r="L35" s="13"/>
      <c r="M35" s="39"/>
      <c r="N35" s="14">
        <f>SUM(D35:M35)</f>
        <v>222</v>
      </c>
    </row>
    <row r="36" spans="1:14" ht="21" customHeight="1">
      <c r="A36" s="146"/>
      <c r="B36" s="149"/>
      <c r="C36" s="11" t="s">
        <v>59</v>
      </c>
      <c r="D36" s="37">
        <f>東津軽郡!N36</f>
        <v>3308</v>
      </c>
      <c r="E36" s="13">
        <f>西津軽郡!N36</f>
        <v>2853</v>
      </c>
      <c r="F36" s="13">
        <f>中津軽郡!N36</f>
        <v>204</v>
      </c>
      <c r="G36" s="13">
        <f>南津軽郡!N36</f>
        <v>4961</v>
      </c>
      <c r="H36" s="38">
        <f>北津軽郡!N36</f>
        <v>5340</v>
      </c>
      <c r="I36" s="13">
        <f>上北郡!N36</f>
        <v>19282</v>
      </c>
      <c r="J36" s="13">
        <f>下北郡!N36</f>
        <v>3009</v>
      </c>
      <c r="K36" s="13">
        <f>三戸郡!N36</f>
        <v>12172</v>
      </c>
      <c r="L36" s="13"/>
      <c r="M36" s="39"/>
      <c r="N36" s="14">
        <f>SUM(N34:N35)</f>
        <v>51129</v>
      </c>
    </row>
    <row r="37" spans="1:14" ht="21" customHeight="1">
      <c r="A37" s="146"/>
      <c r="B37" s="149" t="s">
        <v>26</v>
      </c>
      <c r="C37" s="11" t="s">
        <v>57</v>
      </c>
      <c r="D37" s="37">
        <f>東津軽郡!N37</f>
        <v>6024</v>
      </c>
      <c r="E37" s="13">
        <f>西津軽郡!N37</f>
        <v>4840</v>
      </c>
      <c r="F37" s="13">
        <f>中津軽郡!N37</f>
        <v>391</v>
      </c>
      <c r="G37" s="13">
        <f>南津軽郡!N37</f>
        <v>8929</v>
      </c>
      <c r="H37" s="38">
        <f>北津軽郡!N37</f>
        <v>9918</v>
      </c>
      <c r="I37" s="13">
        <f>上北郡!N37</f>
        <v>35066</v>
      </c>
      <c r="J37" s="13">
        <f>下北郡!N37</f>
        <v>5223</v>
      </c>
      <c r="K37" s="13">
        <f>三戸郡!N37</f>
        <v>21272</v>
      </c>
      <c r="L37" s="12"/>
      <c r="M37" s="12"/>
      <c r="N37" s="14">
        <f>N31+N34</f>
        <v>91663</v>
      </c>
    </row>
    <row r="38" spans="1:14" ht="21" customHeight="1">
      <c r="A38" s="146"/>
      <c r="B38" s="149"/>
      <c r="C38" s="11" t="s">
        <v>58</v>
      </c>
      <c r="D38" s="40">
        <f>東津軽郡!N38</f>
        <v>16</v>
      </c>
      <c r="E38" s="13">
        <f>西津軽郡!N38</f>
        <v>14</v>
      </c>
      <c r="F38" s="13">
        <f>中津軽郡!N38</f>
        <v>0</v>
      </c>
      <c r="G38" s="13">
        <f>南津軽郡!N38</f>
        <v>24</v>
      </c>
      <c r="H38" s="38">
        <f>北津軽郡!N38</f>
        <v>35</v>
      </c>
      <c r="I38" s="13">
        <f>上北郡!N38</f>
        <v>177</v>
      </c>
      <c r="J38" s="13">
        <f>下北郡!N38</f>
        <v>32</v>
      </c>
      <c r="K38" s="13">
        <f>三戸郡!N38</f>
        <v>73</v>
      </c>
      <c r="L38" s="12"/>
      <c r="M38" s="12"/>
      <c r="N38" s="14">
        <f>N32+N35</f>
        <v>371</v>
      </c>
    </row>
    <row r="39" spans="1:14" ht="21" customHeight="1" thickBot="1">
      <c r="A39" s="147"/>
      <c r="B39" s="150"/>
      <c r="C39" s="15" t="s">
        <v>59</v>
      </c>
      <c r="D39" s="40">
        <f>東津軽郡!N39</f>
        <v>6040</v>
      </c>
      <c r="E39" s="41">
        <f>西津軽郡!N39</f>
        <v>4854</v>
      </c>
      <c r="F39" s="41">
        <f>中津軽郡!N39</f>
        <v>391</v>
      </c>
      <c r="G39" s="41">
        <f>南津軽郡!N39</f>
        <v>8953</v>
      </c>
      <c r="H39" s="42">
        <f>北津軽郡!N39</f>
        <v>9953</v>
      </c>
      <c r="I39" s="41">
        <f>上北郡!N39</f>
        <v>35243</v>
      </c>
      <c r="J39" s="41">
        <f>下北郡!N39</f>
        <v>5255</v>
      </c>
      <c r="K39" s="41">
        <f>三戸郡!N39</f>
        <v>21345</v>
      </c>
      <c r="L39" s="41"/>
      <c r="M39" s="43"/>
      <c r="N39" s="44">
        <f>SUM(N37:N38)</f>
        <v>92034</v>
      </c>
    </row>
    <row r="40" spans="1:14" ht="21" customHeight="1">
      <c r="A40" s="114" t="s">
        <v>63</v>
      </c>
      <c r="B40" s="115"/>
      <c r="C40" s="7" t="s">
        <v>57</v>
      </c>
      <c r="D40" s="32">
        <f>東津軽郡!N40</f>
        <v>320</v>
      </c>
      <c r="E40" s="33">
        <f>西津軽郡!N40</f>
        <v>275</v>
      </c>
      <c r="F40" s="33">
        <f>中津軽郡!N40</f>
        <v>22</v>
      </c>
      <c r="G40" s="33">
        <f>南津軽郡!N40</f>
        <v>327</v>
      </c>
      <c r="H40" s="34">
        <f>北津軽郡!N40</f>
        <v>409</v>
      </c>
      <c r="I40" s="33">
        <f>上北郡!N40</f>
        <v>1276</v>
      </c>
      <c r="J40" s="33">
        <f>下北郡!N40</f>
        <v>294</v>
      </c>
      <c r="K40" s="33">
        <f>三戸郡!N40</f>
        <v>721</v>
      </c>
      <c r="L40" s="33"/>
      <c r="M40" s="35"/>
      <c r="N40" s="36">
        <f>SUM(D40:M40)</f>
        <v>3644</v>
      </c>
    </row>
    <row r="41" spans="1:14" ht="21" customHeight="1">
      <c r="A41" s="116"/>
      <c r="B41" s="117"/>
      <c r="C41" s="11" t="s">
        <v>58</v>
      </c>
      <c r="D41" s="37">
        <f>東津軽郡!N41</f>
        <v>17</v>
      </c>
      <c r="E41" s="13">
        <f>西津軽郡!N41</f>
        <v>52</v>
      </c>
      <c r="F41" s="13">
        <f>中津軽郡!N41</f>
        <v>0</v>
      </c>
      <c r="G41" s="13">
        <f>南津軽郡!N41</f>
        <v>78</v>
      </c>
      <c r="H41" s="38">
        <f>北津軽郡!N41</f>
        <v>90</v>
      </c>
      <c r="I41" s="13">
        <f>上北郡!N41</f>
        <v>338</v>
      </c>
      <c r="J41" s="13">
        <f>下北郡!N41</f>
        <v>5</v>
      </c>
      <c r="K41" s="13">
        <f>三戸郡!N41</f>
        <v>228</v>
      </c>
      <c r="L41" s="13"/>
      <c r="M41" s="39"/>
      <c r="N41" s="14">
        <f>SUM(D41:M41)</f>
        <v>808</v>
      </c>
    </row>
    <row r="42" spans="1:14" ht="21" customHeight="1" thickBot="1">
      <c r="A42" s="118"/>
      <c r="B42" s="119"/>
      <c r="C42" s="15" t="s">
        <v>59</v>
      </c>
      <c r="D42" s="40">
        <f>東津軽郡!N42</f>
        <v>337</v>
      </c>
      <c r="E42" s="41">
        <f>西津軽郡!N42</f>
        <v>327</v>
      </c>
      <c r="F42" s="41">
        <f>中津軽郡!N42</f>
        <v>22</v>
      </c>
      <c r="G42" s="41">
        <f>南津軽郡!N42</f>
        <v>405</v>
      </c>
      <c r="H42" s="42">
        <f>北津軽郡!N42</f>
        <v>499</v>
      </c>
      <c r="I42" s="41">
        <f>上北郡!N42</f>
        <v>1614</v>
      </c>
      <c r="J42" s="41">
        <f>下北郡!N42</f>
        <v>299</v>
      </c>
      <c r="K42" s="41">
        <f>三戸郡!N42</f>
        <v>949</v>
      </c>
      <c r="L42" s="41"/>
      <c r="M42" s="43"/>
      <c r="N42" s="44">
        <f>SUM(N40:N41)</f>
        <v>4452</v>
      </c>
    </row>
    <row r="43" spans="1:14" ht="21" customHeight="1">
      <c r="A43" s="114" t="s">
        <v>64</v>
      </c>
      <c r="B43" s="115"/>
      <c r="C43" s="7" t="s">
        <v>57</v>
      </c>
      <c r="D43" s="32">
        <f>東津軽郡!N43</f>
        <v>189</v>
      </c>
      <c r="E43" s="33">
        <f>西津軽郡!N43</f>
        <v>172</v>
      </c>
      <c r="F43" s="33">
        <f>中津軽郡!N43</f>
        <v>24</v>
      </c>
      <c r="G43" s="33">
        <f>南津軽郡!N43</f>
        <v>245</v>
      </c>
      <c r="H43" s="34">
        <f>北津軽郡!N43</f>
        <v>328</v>
      </c>
      <c r="I43" s="33">
        <f>上北郡!N43</f>
        <v>984</v>
      </c>
      <c r="J43" s="33">
        <f>下北郡!N43</f>
        <v>121</v>
      </c>
      <c r="K43" s="33">
        <f>三戸郡!N43</f>
        <v>368</v>
      </c>
      <c r="L43" s="33"/>
      <c r="M43" s="35"/>
      <c r="N43" s="36">
        <f>SUM(D43:M43)</f>
        <v>2431</v>
      </c>
    </row>
    <row r="44" spans="1:14" ht="21" customHeight="1">
      <c r="A44" s="116"/>
      <c r="B44" s="117"/>
      <c r="C44" s="11" t="s">
        <v>58</v>
      </c>
      <c r="D44" s="37">
        <f>東津軽郡!N44</f>
        <v>0</v>
      </c>
      <c r="E44" s="13">
        <f>西津軽郡!N44</f>
        <v>0</v>
      </c>
      <c r="F44" s="13">
        <f>中津軽郡!N44</f>
        <v>0</v>
      </c>
      <c r="G44" s="13">
        <f>南津軽郡!N44</f>
        <v>0</v>
      </c>
      <c r="H44" s="38">
        <f>北津軽郡!N44</f>
        <v>0</v>
      </c>
      <c r="I44" s="13">
        <f>上北郡!N44</f>
        <v>2</v>
      </c>
      <c r="J44" s="13">
        <f>下北郡!N44</f>
        <v>0</v>
      </c>
      <c r="K44" s="13">
        <f>三戸郡!N44</f>
        <v>0</v>
      </c>
      <c r="L44" s="13"/>
      <c r="M44" s="39"/>
      <c r="N44" s="14">
        <f>SUM(D44:M44)</f>
        <v>2</v>
      </c>
    </row>
    <row r="45" spans="1:14" ht="21" customHeight="1" thickBot="1">
      <c r="A45" s="118"/>
      <c r="B45" s="119"/>
      <c r="C45" s="15" t="s">
        <v>59</v>
      </c>
      <c r="D45" s="40">
        <f>東津軽郡!N45</f>
        <v>189</v>
      </c>
      <c r="E45" s="41">
        <f>西津軽郡!N45</f>
        <v>172</v>
      </c>
      <c r="F45" s="41">
        <f>中津軽郡!N45</f>
        <v>24</v>
      </c>
      <c r="G45" s="41">
        <f>南津軽郡!N45</f>
        <v>245</v>
      </c>
      <c r="H45" s="42">
        <f>北津軽郡!N45</f>
        <v>328</v>
      </c>
      <c r="I45" s="41">
        <f>上北郡!N45</f>
        <v>986</v>
      </c>
      <c r="J45" s="41">
        <f>下北郡!N45</f>
        <v>121</v>
      </c>
      <c r="K45" s="41">
        <f>三戸郡!N45</f>
        <v>368</v>
      </c>
      <c r="L45" s="41"/>
      <c r="M45" s="43"/>
      <c r="N45" s="44">
        <f>SUM(N43:N44)</f>
        <v>2433</v>
      </c>
    </row>
    <row r="46" spans="1:14" ht="21" customHeight="1" thickBot="1">
      <c r="A46" s="128" t="s">
        <v>65</v>
      </c>
      <c r="B46" s="129"/>
      <c r="C46" s="130"/>
      <c r="D46" s="45">
        <f>東津軽郡!N46</f>
        <v>8147</v>
      </c>
      <c r="E46" s="33">
        <f>西津軽郡!N46</f>
        <v>6501</v>
      </c>
      <c r="F46" s="33">
        <f>中津軽郡!N46</f>
        <v>540</v>
      </c>
      <c r="G46" s="33">
        <f>南津軽郡!N46</f>
        <v>11527</v>
      </c>
      <c r="H46" s="34">
        <f>北津軽郡!N46</f>
        <v>13413</v>
      </c>
      <c r="I46" s="33">
        <f>上北郡!N46</f>
        <v>46719</v>
      </c>
      <c r="J46" s="33">
        <f>下北郡!N46</f>
        <v>6652</v>
      </c>
      <c r="K46" s="33">
        <f>三戸郡!N46</f>
        <v>27532</v>
      </c>
      <c r="L46" s="33"/>
      <c r="M46" s="46"/>
      <c r="N46" s="27">
        <f>SUM(D46:M46)</f>
        <v>121031</v>
      </c>
    </row>
    <row r="47" spans="1:14" ht="21" customHeight="1" thickBot="1">
      <c r="A47" s="128" t="s">
        <v>32</v>
      </c>
      <c r="B47" s="129"/>
      <c r="C47" s="130"/>
      <c r="D47" s="45">
        <f>東津軽郡!N47</f>
        <v>180</v>
      </c>
      <c r="E47" s="33">
        <f>西津軽郡!N47</f>
        <v>97</v>
      </c>
      <c r="F47" s="33">
        <f>中津軽郡!N47</f>
        <v>8</v>
      </c>
      <c r="G47" s="33">
        <f>南津軽郡!N47</f>
        <v>330</v>
      </c>
      <c r="H47" s="34">
        <f>北津軽郡!N47</f>
        <v>452</v>
      </c>
      <c r="I47" s="33">
        <f>上北郡!N47</f>
        <v>1101</v>
      </c>
      <c r="J47" s="33">
        <f>下北郡!N47</f>
        <v>83</v>
      </c>
      <c r="K47" s="33">
        <f>三戸郡!N47</f>
        <v>708</v>
      </c>
      <c r="L47" s="33"/>
      <c r="M47" s="46"/>
      <c r="N47" s="27">
        <f>SUM(D47:M47)</f>
        <v>2959</v>
      </c>
    </row>
    <row r="48" spans="1:14" ht="21" customHeight="1" thickBot="1">
      <c r="A48" s="128" t="s">
        <v>66</v>
      </c>
      <c r="B48" s="129"/>
      <c r="C48" s="130"/>
      <c r="D48" s="45">
        <f>東津軽郡!N48</f>
        <v>8327</v>
      </c>
      <c r="E48" s="33">
        <f>西津軽郡!N48</f>
        <v>6598</v>
      </c>
      <c r="F48" s="33">
        <f>中津軽郡!N48</f>
        <v>548</v>
      </c>
      <c r="G48" s="33">
        <f>南津軽郡!N48</f>
        <v>11857</v>
      </c>
      <c r="H48" s="34">
        <f>北津軽郡!N48</f>
        <v>13865</v>
      </c>
      <c r="I48" s="33">
        <f>上北郡!N48</f>
        <v>47820</v>
      </c>
      <c r="J48" s="33">
        <f>下北郡!N48</f>
        <v>6735</v>
      </c>
      <c r="K48" s="33">
        <f>三戸郡!N48</f>
        <v>28240</v>
      </c>
      <c r="L48" s="33"/>
      <c r="M48" s="46"/>
      <c r="N48" s="27">
        <f>SUM(D48:M48)</f>
        <v>123990</v>
      </c>
    </row>
    <row r="49" spans="1:14" ht="21" customHeight="1">
      <c r="A49" s="167" t="s">
        <v>34</v>
      </c>
      <c r="B49" s="115" t="s">
        <v>67</v>
      </c>
      <c r="C49" s="7" t="s">
        <v>68</v>
      </c>
      <c r="D49" s="32">
        <f>東津軽郡!N49</f>
        <v>4960</v>
      </c>
      <c r="E49" s="33">
        <f>西津軽郡!N49</f>
        <v>4338</v>
      </c>
      <c r="F49" s="33">
        <f>中津軽郡!N49</f>
        <v>357</v>
      </c>
      <c r="G49" s="33">
        <f>南津軽郡!N49</f>
        <v>9138</v>
      </c>
      <c r="H49" s="34">
        <f>北津軽郡!N49</f>
        <v>10475</v>
      </c>
      <c r="I49" s="33">
        <f>上北郡!N49</f>
        <v>23414</v>
      </c>
      <c r="J49" s="33">
        <f>下北郡!N49</f>
        <v>2956</v>
      </c>
      <c r="K49" s="33">
        <f>三戸郡!N49</f>
        <v>17442</v>
      </c>
      <c r="L49" s="33"/>
      <c r="M49" s="35"/>
      <c r="N49" s="36">
        <f>SUM(D49:M49)</f>
        <v>73080</v>
      </c>
    </row>
    <row r="50" spans="1:14" ht="21" customHeight="1">
      <c r="A50" s="132"/>
      <c r="B50" s="117"/>
      <c r="C50" s="11" t="s">
        <v>69</v>
      </c>
      <c r="D50" s="47">
        <f>東津軽郡!N50</f>
        <v>2820</v>
      </c>
      <c r="E50" s="13">
        <f>西津軽郡!N50</f>
        <v>3107</v>
      </c>
      <c r="F50" s="13">
        <f>中津軽郡!N50</f>
        <v>293</v>
      </c>
      <c r="G50" s="13">
        <f>南津軽郡!N50</f>
        <v>4471</v>
      </c>
      <c r="H50" s="38">
        <f>北津軽郡!N50</f>
        <v>6855</v>
      </c>
      <c r="I50" s="13">
        <f>上北郡!N50</f>
        <v>12986</v>
      </c>
      <c r="J50" s="13">
        <f>下北郡!N50</f>
        <v>2336</v>
      </c>
      <c r="K50" s="13">
        <f>三戸郡!N50</f>
        <v>12456</v>
      </c>
      <c r="L50" s="13"/>
      <c r="M50" s="39"/>
      <c r="N50" s="14">
        <f>SUM(D50:M50)</f>
        <v>45324</v>
      </c>
    </row>
    <row r="51" spans="1:14" ht="21" customHeight="1">
      <c r="A51" s="132"/>
      <c r="B51" s="117"/>
      <c r="C51" s="11" t="s">
        <v>59</v>
      </c>
      <c r="D51" s="37">
        <f>東津軽郡!N51</f>
        <v>7780</v>
      </c>
      <c r="E51" s="13">
        <f>西津軽郡!N51</f>
        <v>7445</v>
      </c>
      <c r="F51" s="13">
        <f>中津軽郡!N51</f>
        <v>650</v>
      </c>
      <c r="G51" s="13">
        <f>南津軽郡!N51</f>
        <v>13609</v>
      </c>
      <c r="H51" s="38">
        <f>北津軽郡!N51</f>
        <v>17330</v>
      </c>
      <c r="I51" s="13">
        <f>上北郡!N51</f>
        <v>36400</v>
      </c>
      <c r="J51" s="13">
        <f>下北郡!N51</f>
        <v>5292</v>
      </c>
      <c r="K51" s="13">
        <f>三戸郡!N51</f>
        <v>29898</v>
      </c>
      <c r="L51" s="13"/>
      <c r="M51" s="39"/>
      <c r="N51" s="14">
        <f>SUM(N49:N50)</f>
        <v>118404</v>
      </c>
    </row>
    <row r="52" spans="1:14" ht="21" customHeight="1">
      <c r="A52" s="132"/>
      <c r="B52" s="135" t="s">
        <v>38</v>
      </c>
      <c r="C52" s="136"/>
      <c r="D52" s="40">
        <f>東津軽郡!N52</f>
        <v>52</v>
      </c>
      <c r="E52" s="13">
        <f>西津軽郡!N52</f>
        <v>63</v>
      </c>
      <c r="F52" s="13">
        <f>中津軽郡!N52</f>
        <v>5</v>
      </c>
      <c r="G52" s="13">
        <f>南津軽郡!N52</f>
        <v>52</v>
      </c>
      <c r="H52" s="38">
        <f>北津軽郡!N52</f>
        <v>90</v>
      </c>
      <c r="I52" s="13">
        <f>上北郡!N52</f>
        <v>186</v>
      </c>
      <c r="J52" s="13">
        <f>下北郡!N52</f>
        <v>24</v>
      </c>
      <c r="K52" s="13">
        <f>三戸郡!N52</f>
        <v>125</v>
      </c>
      <c r="L52" s="13"/>
      <c r="M52" s="39"/>
      <c r="N52" s="14">
        <f>SUM(D52:M52)</f>
        <v>597</v>
      </c>
    </row>
    <row r="53" spans="1:14" ht="21" customHeight="1" thickBot="1">
      <c r="A53" s="151"/>
      <c r="B53" s="168" t="s">
        <v>39</v>
      </c>
      <c r="C53" s="169"/>
      <c r="D53" s="48" t="str">
        <f>東津軽郡!N53</f>
        <v>-</v>
      </c>
      <c r="E53" s="49" t="s">
        <v>40</v>
      </c>
      <c r="F53" s="49" t="s">
        <v>40</v>
      </c>
      <c r="G53" s="50" t="str">
        <f>南津軽郡!N53</f>
        <v>-</v>
      </c>
      <c r="H53" s="51" t="str">
        <f>北津軽郡!N53</f>
        <v>-</v>
      </c>
      <c r="I53" s="50" t="str">
        <f>上北郡!N53</f>
        <v>-</v>
      </c>
      <c r="J53" s="50" t="str">
        <f>下北郡!N53</f>
        <v>-</v>
      </c>
      <c r="K53" s="50" t="str">
        <f>三戸郡!N53</f>
        <v>-</v>
      </c>
      <c r="L53" s="41"/>
      <c r="M53" s="43"/>
      <c r="N53" s="52" t="s">
        <v>40</v>
      </c>
    </row>
    <row r="54" spans="1:14" ht="21" customHeight="1" thickBot="1">
      <c r="A54" s="120" t="s">
        <v>41</v>
      </c>
      <c r="B54" s="121"/>
      <c r="C54" s="122"/>
      <c r="D54" s="45">
        <f>東津軽郡!N54</f>
        <v>7832</v>
      </c>
      <c r="E54" s="33">
        <f>西津軽郡!N54</f>
        <v>7508</v>
      </c>
      <c r="F54" s="33">
        <f>中津軽郡!N54</f>
        <v>655</v>
      </c>
      <c r="G54" s="33">
        <f>南津軽郡!N54</f>
        <v>13661</v>
      </c>
      <c r="H54" s="34">
        <f>北津軽郡!N54</f>
        <v>17420</v>
      </c>
      <c r="I54" s="33">
        <f>上北郡!N54</f>
        <v>36586</v>
      </c>
      <c r="J54" s="33">
        <f>下北郡!N54</f>
        <v>5316</v>
      </c>
      <c r="K54" s="33">
        <f>三戸郡!N54</f>
        <v>30023</v>
      </c>
      <c r="L54" s="33"/>
      <c r="M54" s="46"/>
      <c r="N54" s="27">
        <f>SUM(N51:N53)</f>
        <v>119001</v>
      </c>
    </row>
    <row r="55" spans="1:14" ht="21" customHeight="1" thickBot="1">
      <c r="A55" s="123" t="s">
        <v>42</v>
      </c>
      <c r="B55" s="124"/>
      <c r="C55" s="125"/>
      <c r="D55" s="53">
        <f>東津軽郡!N55</f>
        <v>16159</v>
      </c>
      <c r="E55" s="26">
        <f>西津軽郡!N55</f>
        <v>14106</v>
      </c>
      <c r="F55" s="26">
        <f>中津軽郡!N55</f>
        <v>1203</v>
      </c>
      <c r="G55" s="26">
        <f>南津軽郡!N55</f>
        <v>25518</v>
      </c>
      <c r="H55" s="54">
        <f>北津軽郡!N55</f>
        <v>31285</v>
      </c>
      <c r="I55" s="26">
        <f>上北郡!N55</f>
        <v>84406</v>
      </c>
      <c r="J55" s="26">
        <f>下北郡!N55</f>
        <v>12051</v>
      </c>
      <c r="K55" s="26">
        <f>三戸郡!N55</f>
        <v>58263</v>
      </c>
      <c r="L55" s="26"/>
      <c r="M55" s="55"/>
      <c r="N55" s="27">
        <f>SUM(D55:M55)</f>
        <v>242991</v>
      </c>
    </row>
    <row r="58" spans="1:14">
      <c r="A58" s="126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</row>
    <row r="59" spans="1:14">
      <c r="A59" s="127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</row>
  </sheetData>
  <mergeCells count="40">
    <mergeCell ref="E6:E9"/>
    <mergeCell ref="F6:F9"/>
    <mergeCell ref="G6:G9"/>
    <mergeCell ref="H6:H9"/>
    <mergeCell ref="N6:N9"/>
    <mergeCell ref="A7:A9"/>
    <mergeCell ref="B7:B9"/>
    <mergeCell ref="C7:C9"/>
    <mergeCell ref="A10:A21"/>
    <mergeCell ref="B10:B12"/>
    <mergeCell ref="B13:B15"/>
    <mergeCell ref="B16:B18"/>
    <mergeCell ref="B19:B21"/>
    <mergeCell ref="I6:I9"/>
    <mergeCell ref="J6:J9"/>
    <mergeCell ref="K6:K9"/>
    <mergeCell ref="L6:L9"/>
    <mergeCell ref="M6:M9"/>
    <mergeCell ref="A6:C6"/>
    <mergeCell ref="D6:D9"/>
    <mergeCell ref="A22:A30"/>
    <mergeCell ref="B22:B24"/>
    <mergeCell ref="B25:B27"/>
    <mergeCell ref="B28:B30"/>
    <mergeCell ref="A31:A39"/>
    <mergeCell ref="B31:B33"/>
    <mergeCell ref="B34:B36"/>
    <mergeCell ref="B37:B39"/>
    <mergeCell ref="A54:C54"/>
    <mergeCell ref="A55:C55"/>
    <mergeCell ref="A58:N59"/>
    <mergeCell ref="A40:B42"/>
    <mergeCell ref="A43:B45"/>
    <mergeCell ref="A46:C46"/>
    <mergeCell ref="A47:C47"/>
    <mergeCell ref="A48:C48"/>
    <mergeCell ref="A49:A53"/>
    <mergeCell ref="B49:B51"/>
    <mergeCell ref="B52:C52"/>
    <mergeCell ref="B53:C53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47035-83CC-4573-9EE3-FC1263F355BF}">
  <sheetPr>
    <tabColor rgb="FF92D050"/>
  </sheetPr>
  <dimension ref="A1:N59"/>
  <sheetViews>
    <sheetView zoomScaleNormal="100" workbookViewId="0">
      <selection activeCell="O71" sqref="O71"/>
    </sheetView>
  </sheetViews>
  <sheetFormatPr defaultRowHeight="13.5"/>
  <cols>
    <col min="1" max="1" width="4" style="1" customWidth="1"/>
    <col min="2" max="2" width="7.25" style="1" customWidth="1"/>
    <col min="3" max="3" width="9" style="1"/>
    <col min="4" max="14" width="9.5" style="1" customWidth="1"/>
    <col min="15" max="16384" width="9" style="1"/>
  </cols>
  <sheetData>
    <row r="1" spans="1:14" ht="15" customHeight="1"/>
    <row r="2" spans="1:14" ht="15" customHeight="1"/>
    <row r="3" spans="1:14" ht="15" customHeight="1">
      <c r="A3" s="28"/>
      <c r="B3" s="28"/>
      <c r="C3" s="28"/>
      <c r="D3" s="28"/>
      <c r="E3" s="28"/>
      <c r="F3" s="29"/>
      <c r="G3" s="1" t="s">
        <v>70</v>
      </c>
    </row>
    <row r="4" spans="1:14" ht="15" customHeight="1">
      <c r="A4" s="6"/>
      <c r="B4" s="6"/>
      <c r="C4" s="6"/>
      <c r="D4" s="6"/>
      <c r="E4" s="6"/>
      <c r="N4" s="30"/>
    </row>
    <row r="5" spans="1:14" ht="15" customHeight="1" thickBot="1">
      <c r="N5" s="31"/>
    </row>
    <row r="6" spans="1:14" ht="48" customHeight="1">
      <c r="A6" s="158" t="s">
        <v>3</v>
      </c>
      <c r="B6" s="159"/>
      <c r="C6" s="160"/>
      <c r="D6" s="177" t="s">
        <v>44</v>
      </c>
      <c r="E6" s="164" t="s">
        <v>45</v>
      </c>
      <c r="F6" s="164" t="s">
        <v>46</v>
      </c>
      <c r="G6" s="164" t="s">
        <v>47</v>
      </c>
      <c r="H6" s="164" t="s">
        <v>48</v>
      </c>
      <c r="I6" s="164" t="s">
        <v>71</v>
      </c>
      <c r="J6" s="181" t="s">
        <v>50</v>
      </c>
      <c r="K6" s="164" t="s">
        <v>72</v>
      </c>
      <c r="L6" s="164" t="s">
        <v>73</v>
      </c>
      <c r="M6" s="184"/>
      <c r="N6" s="170" t="s">
        <v>74</v>
      </c>
    </row>
    <row r="7" spans="1:14">
      <c r="A7" s="132" t="s">
        <v>53</v>
      </c>
      <c r="B7" s="149" t="s">
        <v>54</v>
      </c>
      <c r="C7" s="152" t="s">
        <v>55</v>
      </c>
      <c r="D7" s="187"/>
      <c r="E7" s="173"/>
      <c r="F7" s="173"/>
      <c r="G7" s="173"/>
      <c r="H7" s="173"/>
      <c r="I7" s="173"/>
      <c r="J7" s="182"/>
      <c r="K7" s="173"/>
      <c r="L7" s="173"/>
      <c r="M7" s="185"/>
      <c r="N7" s="171"/>
    </row>
    <row r="8" spans="1:14">
      <c r="A8" s="132"/>
      <c r="B8" s="149"/>
      <c r="C8" s="152"/>
      <c r="D8" s="187"/>
      <c r="E8" s="173"/>
      <c r="F8" s="173"/>
      <c r="G8" s="173"/>
      <c r="H8" s="173"/>
      <c r="I8" s="173"/>
      <c r="J8" s="182"/>
      <c r="K8" s="173"/>
      <c r="L8" s="173"/>
      <c r="M8" s="185"/>
      <c r="N8" s="171"/>
    </row>
    <row r="9" spans="1:14" ht="18.75" customHeight="1" thickBot="1">
      <c r="A9" s="151"/>
      <c r="B9" s="150"/>
      <c r="C9" s="153"/>
      <c r="D9" s="188"/>
      <c r="E9" s="174"/>
      <c r="F9" s="174"/>
      <c r="G9" s="174"/>
      <c r="H9" s="174"/>
      <c r="I9" s="174"/>
      <c r="J9" s="183"/>
      <c r="K9" s="173"/>
      <c r="L9" s="173"/>
      <c r="M9" s="186"/>
      <c r="N9" s="172"/>
    </row>
    <row r="10" spans="1:14" ht="21" customHeight="1">
      <c r="A10" s="145" t="s">
        <v>19</v>
      </c>
      <c r="B10" s="148" t="s">
        <v>56</v>
      </c>
      <c r="C10" s="7" t="s">
        <v>57</v>
      </c>
      <c r="D10" s="32">
        <f>東津軽郡!N10</f>
        <v>481</v>
      </c>
      <c r="E10" s="56">
        <f>西津軽郡!N10</f>
        <v>459</v>
      </c>
      <c r="F10" s="33">
        <f>中津軽郡!N10</f>
        <v>30</v>
      </c>
      <c r="G10" s="33">
        <f>南津軽郡!N10</f>
        <v>467</v>
      </c>
      <c r="H10" s="33">
        <f>北津軽郡!N10</f>
        <v>821</v>
      </c>
      <c r="I10" s="33">
        <f>上北郡!D10+上北郡!E10</f>
        <v>437</v>
      </c>
      <c r="J10" s="33">
        <f>下北郡!N10</f>
        <v>332</v>
      </c>
      <c r="K10" s="33">
        <f t="shared" ref="K10:K55" si="0">SUM(D10:J10)</f>
        <v>3027</v>
      </c>
      <c r="L10" s="33">
        <f>県内10市!D11+県内10市!E11+県内10市!F11+県内10市!G11+県内10市!H11+県内10市!I11+県内10市!J11</f>
        <v>11334</v>
      </c>
      <c r="M10" s="57"/>
      <c r="N10" s="36">
        <f t="shared" ref="N10:N17" si="1">SUM(K10:L10)</f>
        <v>14361</v>
      </c>
    </row>
    <row r="11" spans="1:14" ht="21" customHeight="1">
      <c r="A11" s="146"/>
      <c r="B11" s="149"/>
      <c r="C11" s="11" t="s">
        <v>58</v>
      </c>
      <c r="D11" s="37">
        <f>東津軽郡!N11</f>
        <v>54</v>
      </c>
      <c r="E11" s="12">
        <f>西津軽郡!N11</f>
        <v>50</v>
      </c>
      <c r="F11" s="13">
        <f>中津軽郡!N11</f>
        <v>2</v>
      </c>
      <c r="G11" s="13">
        <f>南津軽郡!N11</f>
        <v>203</v>
      </c>
      <c r="H11" s="13">
        <f>北津軽郡!N11</f>
        <v>197</v>
      </c>
      <c r="I11" s="13">
        <f>上北郡!D11+上北郡!E11</f>
        <v>81</v>
      </c>
      <c r="J11" s="13">
        <f>下北郡!N11</f>
        <v>94</v>
      </c>
      <c r="K11" s="13">
        <f t="shared" si="0"/>
        <v>681</v>
      </c>
      <c r="L11" s="13">
        <f>県内10市!D12+県内10市!E12+県内10市!F12+県内10市!G12+県内10市!H12+県内10市!I12+県内10市!J12</f>
        <v>4235</v>
      </c>
      <c r="M11" s="58"/>
      <c r="N11" s="14">
        <f t="shared" si="1"/>
        <v>4916</v>
      </c>
    </row>
    <row r="12" spans="1:14" ht="21" customHeight="1">
      <c r="A12" s="146"/>
      <c r="B12" s="149"/>
      <c r="C12" s="11" t="s">
        <v>59</v>
      </c>
      <c r="D12" s="37">
        <f>東津軽郡!N12</f>
        <v>535</v>
      </c>
      <c r="E12" s="12">
        <f>西津軽郡!N12</f>
        <v>509</v>
      </c>
      <c r="F12" s="13">
        <f>中津軽郡!N12</f>
        <v>32</v>
      </c>
      <c r="G12" s="13">
        <f>南津軽郡!N12</f>
        <v>670</v>
      </c>
      <c r="H12" s="13">
        <f>北津軽郡!N12</f>
        <v>1018</v>
      </c>
      <c r="I12" s="13">
        <f>上北郡!D12+上北郡!E12</f>
        <v>518</v>
      </c>
      <c r="J12" s="13">
        <f>下北郡!N12</f>
        <v>426</v>
      </c>
      <c r="K12" s="13">
        <f t="shared" si="0"/>
        <v>3708</v>
      </c>
      <c r="L12" s="13">
        <f>県内10市!D13+県内10市!E13+県内10市!F13+県内10市!G13+県内10市!H13+県内10市!I13+県内10市!J13</f>
        <v>15569</v>
      </c>
      <c r="M12" s="58"/>
      <c r="N12" s="14">
        <f t="shared" si="1"/>
        <v>19277</v>
      </c>
    </row>
    <row r="13" spans="1:14" ht="21" customHeight="1">
      <c r="A13" s="146"/>
      <c r="B13" s="149" t="s">
        <v>60</v>
      </c>
      <c r="C13" s="11" t="s">
        <v>57</v>
      </c>
      <c r="D13" s="37">
        <f>東津軽郡!N13</f>
        <v>933</v>
      </c>
      <c r="E13" s="12">
        <f>西津軽郡!N13</f>
        <v>533</v>
      </c>
      <c r="F13" s="13">
        <f>中津軽郡!N13</f>
        <v>60</v>
      </c>
      <c r="G13" s="13">
        <f>南津軽郡!N13</f>
        <v>1165</v>
      </c>
      <c r="H13" s="13">
        <f>北津軽郡!N13</f>
        <v>1472</v>
      </c>
      <c r="I13" s="13">
        <f>上北郡!D13+上北郡!E13</f>
        <v>541</v>
      </c>
      <c r="J13" s="13">
        <f>下北郡!N13</f>
        <v>481</v>
      </c>
      <c r="K13" s="13">
        <f t="shared" si="0"/>
        <v>5185</v>
      </c>
      <c r="L13" s="13">
        <f>県内10市!D14+県内10市!E14+県内10市!F14+県内10市!G14+県内10市!H14+県内10市!I14+県内10市!J14</f>
        <v>21922</v>
      </c>
      <c r="M13" s="58"/>
      <c r="N13" s="14">
        <f t="shared" si="1"/>
        <v>27107</v>
      </c>
    </row>
    <row r="14" spans="1:14" ht="21" customHeight="1">
      <c r="A14" s="146"/>
      <c r="B14" s="149"/>
      <c r="C14" s="11" t="s">
        <v>58</v>
      </c>
      <c r="D14" s="37">
        <f>東津軽郡!N14</f>
        <v>4</v>
      </c>
      <c r="E14" s="12">
        <f>西津軽郡!N14</f>
        <v>5</v>
      </c>
      <c r="F14" s="13">
        <f>中津軽郡!N14</f>
        <v>3</v>
      </c>
      <c r="G14" s="13">
        <f>南津軽郡!N14</f>
        <v>29</v>
      </c>
      <c r="H14" s="13">
        <f>北津軽郡!N14</f>
        <v>28</v>
      </c>
      <c r="I14" s="13">
        <f>上北郡!D14+上北郡!E14</f>
        <v>1</v>
      </c>
      <c r="J14" s="13">
        <f>下北郡!N14</f>
        <v>5</v>
      </c>
      <c r="K14" s="13">
        <f t="shared" si="0"/>
        <v>75</v>
      </c>
      <c r="L14" s="13">
        <f>県内10市!D15+県内10市!E15+県内10市!F15+県内10市!G15+県内10市!H15+県内10市!I15+県内10市!J15</f>
        <v>339</v>
      </c>
      <c r="M14" s="58"/>
      <c r="N14" s="14">
        <f t="shared" si="1"/>
        <v>414</v>
      </c>
    </row>
    <row r="15" spans="1:14" ht="21" customHeight="1">
      <c r="A15" s="146"/>
      <c r="B15" s="149"/>
      <c r="C15" s="11" t="s">
        <v>59</v>
      </c>
      <c r="D15" s="37">
        <f>東津軽郡!N15</f>
        <v>937</v>
      </c>
      <c r="E15" s="12">
        <f>西津軽郡!N15</f>
        <v>538</v>
      </c>
      <c r="F15" s="13">
        <f>中津軽郡!N15</f>
        <v>63</v>
      </c>
      <c r="G15" s="13">
        <f>南津軽郡!N15</f>
        <v>1194</v>
      </c>
      <c r="H15" s="13">
        <f>北津軽郡!N15</f>
        <v>1500</v>
      </c>
      <c r="I15" s="13">
        <f>上北郡!D15+上北郡!E15</f>
        <v>542</v>
      </c>
      <c r="J15" s="13">
        <f>下北郡!N15</f>
        <v>486</v>
      </c>
      <c r="K15" s="13">
        <f t="shared" si="0"/>
        <v>5260</v>
      </c>
      <c r="L15" s="13">
        <f>県内10市!D16+県内10市!E16+県内10市!F16+県内10市!G16+県内10市!H16+県内10市!I16+県内10市!J16</f>
        <v>22261</v>
      </c>
      <c r="M15" s="58"/>
      <c r="N15" s="14">
        <f t="shared" si="1"/>
        <v>27521</v>
      </c>
    </row>
    <row r="16" spans="1:14" ht="21" customHeight="1">
      <c r="A16" s="146"/>
      <c r="B16" s="149" t="s">
        <v>61</v>
      </c>
      <c r="C16" s="11" t="s">
        <v>57</v>
      </c>
      <c r="D16" s="37">
        <f>東津軽郡!N16</f>
        <v>4</v>
      </c>
      <c r="E16" s="12">
        <f>西津軽郡!N16</f>
        <v>1</v>
      </c>
      <c r="F16" s="13">
        <f>中津軽郡!N16</f>
        <v>0</v>
      </c>
      <c r="G16" s="13">
        <f>南津軽郡!N16</f>
        <v>1</v>
      </c>
      <c r="H16" s="13">
        <f>北津軽郡!N16</f>
        <v>2</v>
      </c>
      <c r="I16" s="13">
        <f>上北郡!D16+上北郡!E16</f>
        <v>4</v>
      </c>
      <c r="J16" s="13">
        <f>下北郡!N16</f>
        <v>0</v>
      </c>
      <c r="K16" s="13">
        <f t="shared" si="0"/>
        <v>12</v>
      </c>
      <c r="L16" s="13">
        <f>県内10市!D17+県内10市!E17+県内10市!F17+県内10市!G17+県内10市!H17+県内10市!I17+県内10市!J17</f>
        <v>92</v>
      </c>
      <c r="M16" s="58"/>
      <c r="N16" s="14">
        <f t="shared" si="1"/>
        <v>104</v>
      </c>
    </row>
    <row r="17" spans="1:14" ht="21" customHeight="1">
      <c r="A17" s="146"/>
      <c r="B17" s="149"/>
      <c r="C17" s="11" t="s">
        <v>58</v>
      </c>
      <c r="D17" s="37">
        <f>東津軽郡!N17</f>
        <v>5</v>
      </c>
      <c r="E17" s="12">
        <f>西津軽郡!N17</f>
        <v>1</v>
      </c>
      <c r="F17" s="13">
        <f>中津軽郡!N17</f>
        <v>0</v>
      </c>
      <c r="G17" s="13">
        <f>南津軽郡!N17</f>
        <v>19</v>
      </c>
      <c r="H17" s="13">
        <f>北津軽郡!N17</f>
        <v>5</v>
      </c>
      <c r="I17" s="13">
        <f>上北郡!D17+上北郡!E17</f>
        <v>2</v>
      </c>
      <c r="J17" s="13">
        <f>下北郡!N17</f>
        <v>8</v>
      </c>
      <c r="K17" s="13">
        <f t="shared" si="0"/>
        <v>40</v>
      </c>
      <c r="L17" s="13">
        <f>県内10市!D18+県内10市!E18+県内10市!F18+県内10市!G18+県内10市!H18+県内10市!I18+県内10市!J18</f>
        <v>267</v>
      </c>
      <c r="M17" s="58"/>
      <c r="N17" s="14">
        <f t="shared" si="1"/>
        <v>307</v>
      </c>
    </row>
    <row r="18" spans="1:14" ht="21" customHeight="1">
      <c r="A18" s="146"/>
      <c r="B18" s="149"/>
      <c r="C18" s="11" t="s">
        <v>59</v>
      </c>
      <c r="D18" s="37">
        <f>東津軽郡!N18</f>
        <v>9</v>
      </c>
      <c r="E18" s="12">
        <f>西津軽郡!N18</f>
        <v>2</v>
      </c>
      <c r="F18" s="13">
        <f>中津軽郡!N18</f>
        <v>0</v>
      </c>
      <c r="G18" s="13">
        <f>南津軽郡!N18</f>
        <v>20</v>
      </c>
      <c r="H18" s="13">
        <f>北津軽郡!N18</f>
        <v>7</v>
      </c>
      <c r="I18" s="13">
        <f>上北郡!D18+上北郡!E18</f>
        <v>6</v>
      </c>
      <c r="J18" s="13">
        <f>下北郡!N18</f>
        <v>8</v>
      </c>
      <c r="K18" s="13">
        <f t="shared" si="0"/>
        <v>52</v>
      </c>
      <c r="L18" s="13">
        <f>県内10市!D19+県内10市!E19+県内10市!F19+県内10市!G19+県内10市!H19+県内10市!I19+県内10市!J19</f>
        <v>359</v>
      </c>
      <c r="M18" s="58"/>
      <c r="N18" s="14">
        <f>SUM(N16:N17)</f>
        <v>411</v>
      </c>
    </row>
    <row r="19" spans="1:14" ht="21" customHeight="1">
      <c r="A19" s="146"/>
      <c r="B19" s="149" t="s">
        <v>26</v>
      </c>
      <c r="C19" s="11" t="s">
        <v>57</v>
      </c>
      <c r="D19" s="37">
        <f>東津軽郡!N19</f>
        <v>1418</v>
      </c>
      <c r="E19" s="12">
        <f>西津軽郡!N19</f>
        <v>993</v>
      </c>
      <c r="F19" s="13">
        <f>中津軽郡!N19</f>
        <v>90</v>
      </c>
      <c r="G19" s="13">
        <f>南津軽郡!N19</f>
        <v>1633</v>
      </c>
      <c r="H19" s="13">
        <f>北津軽郡!N19</f>
        <v>2295</v>
      </c>
      <c r="I19" s="13">
        <f>上北郡!D19+上北郡!E19</f>
        <v>982</v>
      </c>
      <c r="J19" s="13">
        <f>下北郡!N19</f>
        <v>813</v>
      </c>
      <c r="K19" s="13">
        <f t="shared" si="0"/>
        <v>8224</v>
      </c>
      <c r="L19" s="13">
        <f>県内10市!D20+県内10市!E20+県内10市!F20+県内10市!G20+県内10市!H20+県内10市!I20+県内10市!J20</f>
        <v>33348</v>
      </c>
      <c r="M19" s="58"/>
      <c r="N19" s="14">
        <f>N10+N13+N16</f>
        <v>41572</v>
      </c>
    </row>
    <row r="20" spans="1:14" ht="21" customHeight="1">
      <c r="A20" s="146"/>
      <c r="B20" s="149"/>
      <c r="C20" s="11" t="s">
        <v>58</v>
      </c>
      <c r="D20" s="37">
        <f>東津軽郡!N20</f>
        <v>63</v>
      </c>
      <c r="E20" s="12">
        <f>西津軽郡!N20</f>
        <v>56</v>
      </c>
      <c r="F20" s="13">
        <f>中津軽郡!N20</f>
        <v>5</v>
      </c>
      <c r="G20" s="13">
        <f>南津軽郡!N20</f>
        <v>251</v>
      </c>
      <c r="H20" s="13">
        <f>北津軽郡!N20</f>
        <v>230</v>
      </c>
      <c r="I20" s="13">
        <f>上北郡!D20+上北郡!E20</f>
        <v>84</v>
      </c>
      <c r="J20" s="13">
        <f>下北郡!N20</f>
        <v>107</v>
      </c>
      <c r="K20" s="13">
        <f t="shared" si="0"/>
        <v>796</v>
      </c>
      <c r="L20" s="13">
        <f>県内10市!D21+県内10市!E21+県内10市!F21+県内10市!G21+県内10市!H21+県内10市!I21+県内10市!J21</f>
        <v>4841</v>
      </c>
      <c r="M20" s="58"/>
      <c r="N20" s="14">
        <f>N11+N14+N17</f>
        <v>5637</v>
      </c>
    </row>
    <row r="21" spans="1:14" ht="21" customHeight="1" thickBot="1">
      <c r="A21" s="147"/>
      <c r="B21" s="150"/>
      <c r="C21" s="15" t="s">
        <v>59</v>
      </c>
      <c r="D21" s="59">
        <f>東津軽郡!N21</f>
        <v>1481</v>
      </c>
      <c r="E21" s="60">
        <f>西津軽郡!N21</f>
        <v>1049</v>
      </c>
      <c r="F21" s="41">
        <f>中津軽郡!N21</f>
        <v>95</v>
      </c>
      <c r="G21" s="41">
        <f>南津軽郡!N21</f>
        <v>1884</v>
      </c>
      <c r="H21" s="41">
        <f>北津軽郡!N21</f>
        <v>2525</v>
      </c>
      <c r="I21" s="41">
        <f>上北郡!D21+上北郡!E21</f>
        <v>1066</v>
      </c>
      <c r="J21" s="41">
        <f>下北郡!N21</f>
        <v>920</v>
      </c>
      <c r="K21" s="41">
        <f t="shared" si="0"/>
        <v>9020</v>
      </c>
      <c r="L21" s="41">
        <f>県内10市!D22+県内10市!E22+県内10市!F22+県内10市!G22+県内10市!H22+県内10市!I22+県内10市!J22</f>
        <v>38189</v>
      </c>
      <c r="M21" s="62"/>
      <c r="N21" s="44">
        <f t="shared" ref="N21:N27" si="2">SUM(K21:L21)</f>
        <v>47209</v>
      </c>
    </row>
    <row r="22" spans="1:14" ht="21" customHeight="1">
      <c r="A22" s="145" t="s">
        <v>27</v>
      </c>
      <c r="B22" s="148" t="s">
        <v>56</v>
      </c>
      <c r="C22" s="7" t="s">
        <v>57</v>
      </c>
      <c r="D22" s="32">
        <f>東津軽郡!N22</f>
        <v>20</v>
      </c>
      <c r="E22" s="56">
        <f>西津軽郡!N22</f>
        <v>9</v>
      </c>
      <c r="F22" s="33">
        <f>中津軽郡!N22</f>
        <v>3</v>
      </c>
      <c r="G22" s="33">
        <f>南津軽郡!N22</f>
        <v>7</v>
      </c>
      <c r="H22" s="33">
        <f>北津軽郡!N22</f>
        <v>16</v>
      </c>
      <c r="I22" s="33">
        <f>上北郡!D22+上北郡!E22</f>
        <v>11</v>
      </c>
      <c r="J22" s="33">
        <f>下北郡!N22</f>
        <v>13</v>
      </c>
      <c r="K22" s="33">
        <f t="shared" si="0"/>
        <v>79</v>
      </c>
      <c r="L22" s="33">
        <f>県内10市!D23+県内10市!E23+県内10市!F23+県内10市!G23+県内10市!H23+県内10市!I23+県内10市!J23</f>
        <v>157</v>
      </c>
      <c r="M22" s="63"/>
      <c r="N22" s="36">
        <f t="shared" si="2"/>
        <v>236</v>
      </c>
    </row>
    <row r="23" spans="1:14" ht="21" customHeight="1">
      <c r="A23" s="146"/>
      <c r="B23" s="149"/>
      <c r="C23" s="11" t="s">
        <v>58</v>
      </c>
      <c r="D23" s="37">
        <f>東津軽郡!N23</f>
        <v>14</v>
      </c>
      <c r="E23" s="12">
        <f>西津軽郡!N23</f>
        <v>26</v>
      </c>
      <c r="F23" s="13">
        <f>中津軽郡!N23</f>
        <v>0</v>
      </c>
      <c r="G23" s="13">
        <f>南津軽郡!N23</f>
        <v>5</v>
      </c>
      <c r="H23" s="13">
        <f>北津軽郡!N23</f>
        <v>43</v>
      </c>
      <c r="I23" s="13">
        <f>上北郡!D23+上北郡!E23</f>
        <v>13</v>
      </c>
      <c r="J23" s="13">
        <f>下北郡!N23</f>
        <v>16</v>
      </c>
      <c r="K23" s="13">
        <f t="shared" si="0"/>
        <v>117</v>
      </c>
      <c r="L23" s="13">
        <f>県内10市!D24+県内10市!E24+県内10市!F24+県内10市!G24+県内10市!H24+県内10市!I24+県内10市!J24</f>
        <v>620</v>
      </c>
      <c r="M23" s="58"/>
      <c r="N23" s="14">
        <f t="shared" si="2"/>
        <v>737</v>
      </c>
    </row>
    <row r="24" spans="1:14" ht="21" customHeight="1">
      <c r="A24" s="146"/>
      <c r="B24" s="149"/>
      <c r="C24" s="11" t="s">
        <v>59</v>
      </c>
      <c r="D24" s="37">
        <f>東津軽郡!N24</f>
        <v>34</v>
      </c>
      <c r="E24" s="12">
        <f>西津軽郡!N24</f>
        <v>35</v>
      </c>
      <c r="F24" s="13">
        <f>中津軽郡!N24</f>
        <v>3</v>
      </c>
      <c r="G24" s="13">
        <f>南津軽郡!N24</f>
        <v>12</v>
      </c>
      <c r="H24" s="13">
        <f>北津軽郡!N24</f>
        <v>59</v>
      </c>
      <c r="I24" s="13">
        <f>上北郡!D24+上北郡!E24</f>
        <v>24</v>
      </c>
      <c r="J24" s="13">
        <f>下北郡!N24</f>
        <v>29</v>
      </c>
      <c r="K24" s="13">
        <f t="shared" si="0"/>
        <v>196</v>
      </c>
      <c r="L24" s="13">
        <f>県内10市!D25+県内10市!E25+県内10市!F25+県内10市!G25+県内10市!H25+県内10市!I25+県内10市!J25</f>
        <v>777</v>
      </c>
      <c r="M24" s="58"/>
      <c r="N24" s="14">
        <f t="shared" si="2"/>
        <v>973</v>
      </c>
    </row>
    <row r="25" spans="1:14" ht="21" customHeight="1">
      <c r="A25" s="146"/>
      <c r="B25" s="149" t="s">
        <v>60</v>
      </c>
      <c r="C25" s="11" t="s">
        <v>57</v>
      </c>
      <c r="D25" s="37">
        <f>東津軽郡!N25</f>
        <v>57</v>
      </c>
      <c r="E25" s="12">
        <f>西津軽郡!N25</f>
        <v>55</v>
      </c>
      <c r="F25" s="13">
        <f>中津軽郡!N25</f>
        <v>5</v>
      </c>
      <c r="G25" s="13">
        <f>南津軽郡!N25</f>
        <v>28</v>
      </c>
      <c r="H25" s="13">
        <f>北津軽郡!N25</f>
        <v>25</v>
      </c>
      <c r="I25" s="13">
        <f>上北郡!D25+上北郡!E25</f>
        <v>29</v>
      </c>
      <c r="J25" s="13">
        <f>下北郡!N25</f>
        <v>17</v>
      </c>
      <c r="K25" s="13">
        <f t="shared" si="0"/>
        <v>216</v>
      </c>
      <c r="L25" s="13">
        <f>県内10市!D26+県内10市!E26+県内10市!F26+県内10市!G26+県内10市!H26+県内10市!I26+県内10市!J26</f>
        <v>817</v>
      </c>
      <c r="M25" s="58"/>
      <c r="N25" s="14">
        <f t="shared" si="2"/>
        <v>1033</v>
      </c>
    </row>
    <row r="26" spans="1:14" ht="21" customHeight="1">
      <c r="A26" s="146"/>
      <c r="B26" s="149"/>
      <c r="C26" s="11" t="s">
        <v>58</v>
      </c>
      <c r="D26" s="37">
        <f>東津軽郡!N26</f>
        <v>9</v>
      </c>
      <c r="E26" s="12">
        <f>西津軽郡!N26</f>
        <v>9</v>
      </c>
      <c r="F26" s="13">
        <f>中津軽郡!N26</f>
        <v>0</v>
      </c>
      <c r="G26" s="13">
        <f>南津軽郡!N26</f>
        <v>0</v>
      </c>
      <c r="H26" s="13">
        <f>北津軽郡!N26</f>
        <v>24</v>
      </c>
      <c r="I26" s="13">
        <f>上北郡!D26+上北郡!E26</f>
        <v>6</v>
      </c>
      <c r="J26" s="13">
        <f>下北郡!N26</f>
        <v>11</v>
      </c>
      <c r="K26" s="13">
        <f t="shared" si="0"/>
        <v>59</v>
      </c>
      <c r="L26" s="13">
        <f>県内10市!D27+県内10市!E27+県内10市!F27+県内10市!G27+県内10市!H27+県内10市!I27+県内10市!J27</f>
        <v>166</v>
      </c>
      <c r="M26" s="58"/>
      <c r="N26" s="14">
        <f t="shared" si="2"/>
        <v>225</v>
      </c>
    </row>
    <row r="27" spans="1:14" ht="21" customHeight="1">
      <c r="A27" s="146"/>
      <c r="B27" s="149"/>
      <c r="C27" s="11" t="s">
        <v>59</v>
      </c>
      <c r="D27" s="37">
        <f>東津軽郡!N27</f>
        <v>66</v>
      </c>
      <c r="E27" s="12">
        <f>西津軽郡!N27</f>
        <v>64</v>
      </c>
      <c r="F27" s="13">
        <f>中津軽郡!N27</f>
        <v>5</v>
      </c>
      <c r="G27" s="13">
        <f>南津軽郡!N27</f>
        <v>28</v>
      </c>
      <c r="H27" s="13">
        <f>北津軽郡!N27</f>
        <v>49</v>
      </c>
      <c r="I27" s="13">
        <f>上北郡!D27+上北郡!E27</f>
        <v>35</v>
      </c>
      <c r="J27" s="13">
        <f>下北郡!N27</f>
        <v>28</v>
      </c>
      <c r="K27" s="13">
        <f t="shared" si="0"/>
        <v>275</v>
      </c>
      <c r="L27" s="13">
        <f>県内10市!D28+県内10市!E28+県内10市!F28+県内10市!G28+県内10市!H28+県内10市!I28+県内10市!J28</f>
        <v>983</v>
      </c>
      <c r="M27" s="58"/>
      <c r="N27" s="14">
        <f t="shared" si="2"/>
        <v>1258</v>
      </c>
    </row>
    <row r="28" spans="1:14" ht="21" customHeight="1">
      <c r="A28" s="146"/>
      <c r="B28" s="149" t="s">
        <v>26</v>
      </c>
      <c r="C28" s="11" t="s">
        <v>57</v>
      </c>
      <c r="D28" s="37">
        <f>東津軽郡!N28</f>
        <v>77</v>
      </c>
      <c r="E28" s="12">
        <f>西津軽郡!N28</f>
        <v>64</v>
      </c>
      <c r="F28" s="13">
        <f>中津軽郡!N28</f>
        <v>8</v>
      </c>
      <c r="G28" s="13">
        <f>南津軽郡!N28</f>
        <v>35</v>
      </c>
      <c r="H28" s="13">
        <f>北津軽郡!N28</f>
        <v>41</v>
      </c>
      <c r="I28" s="13">
        <f>上北郡!D28+上北郡!E28</f>
        <v>40</v>
      </c>
      <c r="J28" s="13">
        <f>下北郡!N28</f>
        <v>30</v>
      </c>
      <c r="K28" s="13">
        <f t="shared" si="0"/>
        <v>295</v>
      </c>
      <c r="L28" s="13">
        <f>県内10市!D29+県内10市!E29+県内10市!F29+県内10市!G29+県内10市!H29+県内10市!I29+県内10市!J29</f>
        <v>974</v>
      </c>
      <c r="M28" s="58"/>
      <c r="N28" s="14">
        <f>N22+N25</f>
        <v>1269</v>
      </c>
    </row>
    <row r="29" spans="1:14" ht="21" customHeight="1">
      <c r="A29" s="146"/>
      <c r="B29" s="149"/>
      <c r="C29" s="11" t="s">
        <v>58</v>
      </c>
      <c r="D29" s="37">
        <f>東津軽郡!N29</f>
        <v>23</v>
      </c>
      <c r="E29" s="12">
        <f>西津軽郡!N29</f>
        <v>35</v>
      </c>
      <c r="F29" s="13">
        <f>中津軽郡!N29</f>
        <v>0</v>
      </c>
      <c r="G29" s="13">
        <f>南津軽郡!N29</f>
        <v>5</v>
      </c>
      <c r="H29" s="13">
        <f>北津軽郡!N29</f>
        <v>67</v>
      </c>
      <c r="I29" s="13">
        <f>上北郡!D29+上北郡!E29</f>
        <v>19</v>
      </c>
      <c r="J29" s="13">
        <f>下北郡!N29</f>
        <v>27</v>
      </c>
      <c r="K29" s="13">
        <f t="shared" si="0"/>
        <v>176</v>
      </c>
      <c r="L29" s="13">
        <f>県内10市!D30+県内10市!E30+県内10市!F30+県内10市!G30+県内10市!H30+県内10市!I30+県内10市!J30</f>
        <v>786</v>
      </c>
      <c r="M29" s="58"/>
      <c r="N29" s="14">
        <f>N23+N26</f>
        <v>962</v>
      </c>
    </row>
    <row r="30" spans="1:14" ht="21" customHeight="1" thickBot="1">
      <c r="A30" s="147"/>
      <c r="B30" s="150"/>
      <c r="C30" s="15" t="s">
        <v>59</v>
      </c>
      <c r="D30" s="59">
        <f>東津軽郡!N30</f>
        <v>100</v>
      </c>
      <c r="E30" s="60">
        <f>西津軽郡!N30</f>
        <v>99</v>
      </c>
      <c r="F30" s="41">
        <f>中津軽郡!N30</f>
        <v>8</v>
      </c>
      <c r="G30" s="41">
        <f>南津軽郡!N30</f>
        <v>40</v>
      </c>
      <c r="H30" s="41">
        <f>北津軽郡!N30</f>
        <v>108</v>
      </c>
      <c r="I30" s="41">
        <f>上北郡!D30+上北郡!E30</f>
        <v>59</v>
      </c>
      <c r="J30" s="41">
        <f>下北郡!N30</f>
        <v>57</v>
      </c>
      <c r="K30" s="41">
        <f t="shared" si="0"/>
        <v>471</v>
      </c>
      <c r="L30" s="41">
        <f>県内10市!D31+県内10市!E31+県内10市!F31+県内10市!G31+県内10市!H31+県内10市!I31+県内10市!J31</f>
        <v>1760</v>
      </c>
      <c r="M30" s="65"/>
      <c r="N30" s="44">
        <f t="shared" ref="N30:N36" si="3">SUM(K30:L30)</f>
        <v>2231</v>
      </c>
    </row>
    <row r="31" spans="1:14" ht="21" customHeight="1">
      <c r="A31" s="145" t="s">
        <v>28</v>
      </c>
      <c r="B31" s="148" t="s">
        <v>56</v>
      </c>
      <c r="C31" s="7" t="s">
        <v>57</v>
      </c>
      <c r="D31" s="32">
        <f>東津軽郡!N31</f>
        <v>2724</v>
      </c>
      <c r="E31" s="56">
        <f>西津軽郡!N31</f>
        <v>1997</v>
      </c>
      <c r="F31" s="33">
        <f>中津軽郡!N31</f>
        <v>187</v>
      </c>
      <c r="G31" s="33">
        <f>南津軽郡!N31</f>
        <v>3982</v>
      </c>
      <c r="H31" s="33">
        <f>北津軽郡!N31</f>
        <v>4598</v>
      </c>
      <c r="I31" s="33">
        <f>上北郡!D31+上北郡!E31</f>
        <v>2526</v>
      </c>
      <c r="J31" s="33">
        <f>下北郡!N31</f>
        <v>2218</v>
      </c>
      <c r="K31" s="33">
        <f t="shared" si="0"/>
        <v>18232</v>
      </c>
      <c r="L31" s="33">
        <f>県内10市!D32+県内10市!E32+県内10市!F32+県内10市!G32+県内10市!H32+県内10市!I32+県内10市!J32</f>
        <v>86827</v>
      </c>
      <c r="M31" s="66"/>
      <c r="N31" s="36">
        <f t="shared" si="3"/>
        <v>105059</v>
      </c>
    </row>
    <row r="32" spans="1:14" ht="21" customHeight="1">
      <c r="A32" s="146"/>
      <c r="B32" s="149"/>
      <c r="C32" s="11" t="s">
        <v>58</v>
      </c>
      <c r="D32" s="37">
        <f>東津軽郡!N32</f>
        <v>8</v>
      </c>
      <c r="E32" s="12">
        <f>西津軽郡!N32</f>
        <v>4</v>
      </c>
      <c r="F32" s="13">
        <f>中津軽郡!N32</f>
        <v>0</v>
      </c>
      <c r="G32" s="13">
        <f>南津軽郡!N32</f>
        <v>10</v>
      </c>
      <c r="H32" s="13">
        <f>北津軽郡!N32</f>
        <v>15</v>
      </c>
      <c r="I32" s="13">
        <f>上北郡!D32+上北郡!E32</f>
        <v>12</v>
      </c>
      <c r="J32" s="13">
        <f>下北郡!N32</f>
        <v>28</v>
      </c>
      <c r="K32" s="13">
        <f t="shared" si="0"/>
        <v>77</v>
      </c>
      <c r="L32" s="13">
        <f>県内10市!D33+県内10市!E33+県内10市!F33+県内10市!G33+県内10市!H33+県内10市!I33+県内10市!J33</f>
        <v>386</v>
      </c>
      <c r="M32" s="58"/>
      <c r="N32" s="14">
        <f t="shared" si="3"/>
        <v>463</v>
      </c>
    </row>
    <row r="33" spans="1:14" ht="21" customHeight="1">
      <c r="A33" s="146"/>
      <c r="B33" s="149"/>
      <c r="C33" s="11" t="s">
        <v>59</v>
      </c>
      <c r="D33" s="59">
        <f>東津軽郡!N33</f>
        <v>2732</v>
      </c>
      <c r="E33" s="60">
        <f>西津軽郡!N33</f>
        <v>2001</v>
      </c>
      <c r="F33" s="41">
        <f>中津軽郡!N33</f>
        <v>187</v>
      </c>
      <c r="G33" s="41">
        <f>南津軽郡!N33</f>
        <v>3992</v>
      </c>
      <c r="H33" s="41">
        <f>北津軽郡!N33</f>
        <v>4613</v>
      </c>
      <c r="I33" s="13">
        <f>上北郡!D33+上北郡!E33</f>
        <v>2538</v>
      </c>
      <c r="J33" s="13">
        <f>下北郡!N33</f>
        <v>2246</v>
      </c>
      <c r="K33" s="13">
        <f t="shared" si="0"/>
        <v>18309</v>
      </c>
      <c r="L33" s="13">
        <f>県内10市!D34+県内10市!E34+県内10市!F34+県内10市!G34+県内10市!H34+県内10市!I34+県内10市!J34</f>
        <v>87213</v>
      </c>
      <c r="M33" s="58"/>
      <c r="N33" s="14">
        <f t="shared" si="3"/>
        <v>105522</v>
      </c>
    </row>
    <row r="34" spans="1:14" ht="21" customHeight="1">
      <c r="A34" s="146"/>
      <c r="B34" s="149" t="s">
        <v>60</v>
      </c>
      <c r="C34" s="11" t="s">
        <v>57</v>
      </c>
      <c r="D34" s="37">
        <f>東津軽郡!N34</f>
        <v>3300</v>
      </c>
      <c r="E34" s="12">
        <f>西津軽郡!N34</f>
        <v>2843</v>
      </c>
      <c r="F34" s="13">
        <f>中津軽郡!N34</f>
        <v>204</v>
      </c>
      <c r="G34" s="13">
        <f>南津軽郡!N34</f>
        <v>4947</v>
      </c>
      <c r="H34" s="13">
        <f>北津軽郡!N34</f>
        <v>5320</v>
      </c>
      <c r="I34" s="13">
        <f>上北郡!D34+上北郡!E34</f>
        <v>3092</v>
      </c>
      <c r="J34" s="13">
        <f>下北郡!N34</f>
        <v>3005</v>
      </c>
      <c r="K34" s="13">
        <f t="shared" si="0"/>
        <v>22711</v>
      </c>
      <c r="L34" s="13">
        <f>県内10市!D35+県内10市!E35+県内10市!F35+県内10市!G35+県内10市!H35+県内10市!I35+県内10市!J35</f>
        <v>107178</v>
      </c>
      <c r="M34" s="58"/>
      <c r="N34" s="14">
        <f t="shared" si="3"/>
        <v>129889</v>
      </c>
    </row>
    <row r="35" spans="1:14" ht="21" customHeight="1">
      <c r="A35" s="146"/>
      <c r="B35" s="149"/>
      <c r="C35" s="11" t="s">
        <v>58</v>
      </c>
      <c r="D35" s="37">
        <f>東津軽郡!N35</f>
        <v>8</v>
      </c>
      <c r="E35" s="12">
        <f>西津軽郡!N35</f>
        <v>10</v>
      </c>
      <c r="F35" s="13">
        <f>中津軽郡!N35</f>
        <v>0</v>
      </c>
      <c r="G35" s="13">
        <f>南津軽郡!N35</f>
        <v>14</v>
      </c>
      <c r="H35" s="13">
        <f>北津軽郡!N35</f>
        <v>20</v>
      </c>
      <c r="I35" s="13">
        <f>上北郡!D35+上北郡!E35</f>
        <v>29</v>
      </c>
      <c r="J35" s="13">
        <f>下北郡!N35</f>
        <v>4</v>
      </c>
      <c r="K35" s="13">
        <f t="shared" si="0"/>
        <v>85</v>
      </c>
      <c r="L35" s="13">
        <f>県内10市!D36+県内10市!E36+県内10市!F36+県内10市!G36+県内10市!H36+県内10市!I36+県内10市!J36</f>
        <v>1077</v>
      </c>
      <c r="M35" s="58"/>
      <c r="N35" s="14">
        <f t="shared" si="3"/>
        <v>1162</v>
      </c>
    </row>
    <row r="36" spans="1:14" ht="21" customHeight="1">
      <c r="A36" s="146"/>
      <c r="B36" s="149"/>
      <c r="C36" s="11" t="s">
        <v>59</v>
      </c>
      <c r="D36" s="59">
        <f>東津軽郡!N36</f>
        <v>3308</v>
      </c>
      <c r="E36" s="60">
        <f>西津軽郡!N36</f>
        <v>2853</v>
      </c>
      <c r="F36" s="41">
        <f>中津軽郡!N36</f>
        <v>204</v>
      </c>
      <c r="G36" s="41">
        <f>南津軽郡!N36</f>
        <v>4961</v>
      </c>
      <c r="H36" s="41">
        <f>北津軽郡!N36</f>
        <v>5340</v>
      </c>
      <c r="I36" s="13">
        <f>上北郡!D36+上北郡!E36</f>
        <v>3121</v>
      </c>
      <c r="J36" s="13">
        <f>下北郡!N36</f>
        <v>3009</v>
      </c>
      <c r="K36" s="13">
        <f t="shared" si="0"/>
        <v>22796</v>
      </c>
      <c r="L36" s="13">
        <f>県内10市!D37+県内10市!E37+県内10市!F37+県内10市!G37+県内10市!H37+県内10市!I37+県内10市!J37</f>
        <v>108255</v>
      </c>
      <c r="M36" s="58"/>
      <c r="N36" s="14">
        <f t="shared" si="3"/>
        <v>131051</v>
      </c>
    </row>
    <row r="37" spans="1:14" ht="21" customHeight="1">
      <c r="A37" s="146"/>
      <c r="B37" s="149" t="s">
        <v>26</v>
      </c>
      <c r="C37" s="11" t="s">
        <v>57</v>
      </c>
      <c r="D37" s="37">
        <f>東津軽郡!N37</f>
        <v>6024</v>
      </c>
      <c r="E37" s="12">
        <f>西津軽郡!N37</f>
        <v>4840</v>
      </c>
      <c r="F37" s="13">
        <f>中津軽郡!N37</f>
        <v>391</v>
      </c>
      <c r="G37" s="13">
        <f>南津軽郡!N37</f>
        <v>8929</v>
      </c>
      <c r="H37" s="13">
        <f>北津軽郡!N37</f>
        <v>9918</v>
      </c>
      <c r="I37" s="13">
        <f>上北郡!D37+上北郡!E37</f>
        <v>5618</v>
      </c>
      <c r="J37" s="13">
        <f>下北郡!N37</f>
        <v>5223</v>
      </c>
      <c r="K37" s="13">
        <f t="shared" si="0"/>
        <v>40943</v>
      </c>
      <c r="L37" s="13">
        <f>県内10市!D38+県内10市!E38+県内10市!F38+県内10市!G38+県内10市!H38+県内10市!I38+県内10市!J38</f>
        <v>194005</v>
      </c>
      <c r="M37" s="58"/>
      <c r="N37" s="14">
        <f>N31+N34</f>
        <v>234948</v>
      </c>
    </row>
    <row r="38" spans="1:14" ht="21" customHeight="1">
      <c r="A38" s="146"/>
      <c r="B38" s="149"/>
      <c r="C38" s="11" t="s">
        <v>58</v>
      </c>
      <c r="D38" s="37">
        <f>東津軽郡!N38</f>
        <v>16</v>
      </c>
      <c r="E38" s="12">
        <f>西津軽郡!N38</f>
        <v>14</v>
      </c>
      <c r="F38" s="13">
        <f>中津軽郡!N38</f>
        <v>0</v>
      </c>
      <c r="G38" s="13">
        <f>南津軽郡!N38</f>
        <v>24</v>
      </c>
      <c r="H38" s="13">
        <f>北津軽郡!N38</f>
        <v>35</v>
      </c>
      <c r="I38" s="13">
        <f>上北郡!D38+上北郡!E38</f>
        <v>41</v>
      </c>
      <c r="J38" s="13">
        <f>下北郡!N38</f>
        <v>32</v>
      </c>
      <c r="K38" s="13">
        <f t="shared" si="0"/>
        <v>162</v>
      </c>
      <c r="L38" s="13">
        <f>県内10市!D39+県内10市!E39+県内10市!F39+県内10市!G39+県内10市!H39+県内10市!I39+県内10市!J39</f>
        <v>1463</v>
      </c>
      <c r="M38" s="58"/>
      <c r="N38" s="14">
        <f>N32+N35</f>
        <v>1625</v>
      </c>
    </row>
    <row r="39" spans="1:14" ht="21" customHeight="1" thickBot="1">
      <c r="A39" s="147"/>
      <c r="B39" s="150"/>
      <c r="C39" s="15" t="s">
        <v>59</v>
      </c>
      <c r="D39" s="59">
        <f>東津軽郡!N39</f>
        <v>6040</v>
      </c>
      <c r="E39" s="60">
        <f>西津軽郡!N39</f>
        <v>4854</v>
      </c>
      <c r="F39" s="41">
        <f>中津軽郡!N39</f>
        <v>391</v>
      </c>
      <c r="G39" s="41">
        <f>南津軽郡!N39</f>
        <v>8953</v>
      </c>
      <c r="H39" s="41">
        <f>北津軽郡!N39</f>
        <v>9953</v>
      </c>
      <c r="I39" s="41">
        <f>上北郡!D39+上北郡!E39</f>
        <v>5659</v>
      </c>
      <c r="J39" s="41">
        <f>下北郡!N39</f>
        <v>5255</v>
      </c>
      <c r="K39" s="41">
        <f t="shared" si="0"/>
        <v>41105</v>
      </c>
      <c r="L39" s="41">
        <f>県内10市!D40+県内10市!E40+県内10市!F40+県内10市!G40+県内10市!H40+県内10市!I40+県内10市!J40</f>
        <v>195468</v>
      </c>
      <c r="M39" s="62"/>
      <c r="N39" s="44">
        <f t="shared" ref="N39:N55" si="4">SUM(K39:L39)</f>
        <v>236573</v>
      </c>
    </row>
    <row r="40" spans="1:14" ht="21" customHeight="1">
      <c r="A40" s="114" t="s">
        <v>63</v>
      </c>
      <c r="B40" s="115"/>
      <c r="C40" s="7" t="s">
        <v>57</v>
      </c>
      <c r="D40" s="32">
        <f>東津軽郡!N40</f>
        <v>320</v>
      </c>
      <c r="E40" s="56">
        <f>西津軽郡!N40</f>
        <v>275</v>
      </c>
      <c r="F40" s="33">
        <f>中津軽郡!N40</f>
        <v>22</v>
      </c>
      <c r="G40" s="33">
        <f>南津軽郡!N40</f>
        <v>327</v>
      </c>
      <c r="H40" s="33">
        <f>北津軽郡!N40</f>
        <v>409</v>
      </c>
      <c r="I40" s="33">
        <f>上北郡!D40+上北郡!E40</f>
        <v>255</v>
      </c>
      <c r="J40" s="33">
        <f>下北郡!N40</f>
        <v>294</v>
      </c>
      <c r="K40" s="33">
        <f t="shared" si="0"/>
        <v>1902</v>
      </c>
      <c r="L40" s="33">
        <f>県内10市!D41+県内10市!E41+県内10市!F41+県内10市!G41+県内10市!H41+県内10市!I41+県内10市!J41</f>
        <v>7059</v>
      </c>
      <c r="M40" s="63"/>
      <c r="N40" s="36">
        <f t="shared" si="4"/>
        <v>8961</v>
      </c>
    </row>
    <row r="41" spans="1:14" ht="21" customHeight="1">
      <c r="A41" s="116"/>
      <c r="B41" s="117"/>
      <c r="C41" s="11" t="s">
        <v>58</v>
      </c>
      <c r="D41" s="37">
        <f>東津軽郡!N41</f>
        <v>17</v>
      </c>
      <c r="E41" s="12">
        <f>西津軽郡!N41</f>
        <v>52</v>
      </c>
      <c r="F41" s="13">
        <f>中津軽郡!N41</f>
        <v>0</v>
      </c>
      <c r="G41" s="13">
        <f>南津軽郡!N41</f>
        <v>78</v>
      </c>
      <c r="H41" s="13">
        <f>北津軽郡!N41</f>
        <v>90</v>
      </c>
      <c r="I41" s="13">
        <f>上北郡!D41+上北郡!E41</f>
        <v>30</v>
      </c>
      <c r="J41" s="13">
        <f>下北郡!N41</f>
        <v>5</v>
      </c>
      <c r="K41" s="13">
        <f t="shared" si="0"/>
        <v>272</v>
      </c>
      <c r="L41" s="13">
        <f>県内10市!D42+県内10市!E42+県内10市!F42+県内10市!G42+県内10市!H42+県内10市!I42+県内10市!J42</f>
        <v>2904</v>
      </c>
      <c r="M41" s="58"/>
      <c r="N41" s="14">
        <f t="shared" si="4"/>
        <v>3176</v>
      </c>
    </row>
    <row r="42" spans="1:14" ht="21" customHeight="1" thickBot="1">
      <c r="A42" s="118"/>
      <c r="B42" s="119"/>
      <c r="C42" s="15" t="s">
        <v>59</v>
      </c>
      <c r="D42" s="59">
        <f>東津軽郡!N42</f>
        <v>337</v>
      </c>
      <c r="E42" s="60">
        <f>西津軽郡!N42</f>
        <v>327</v>
      </c>
      <c r="F42" s="41">
        <f>中津軽郡!N42</f>
        <v>22</v>
      </c>
      <c r="G42" s="41">
        <f>南津軽郡!N42</f>
        <v>405</v>
      </c>
      <c r="H42" s="41">
        <f>北津軽郡!N42</f>
        <v>499</v>
      </c>
      <c r="I42" s="41">
        <f>上北郡!D42+上北郡!E42</f>
        <v>285</v>
      </c>
      <c r="J42" s="41">
        <f>下北郡!N42</f>
        <v>299</v>
      </c>
      <c r="K42" s="41">
        <f t="shared" si="0"/>
        <v>2174</v>
      </c>
      <c r="L42" s="41">
        <f>県内10市!D43+県内10市!E43+県内10市!F43+県内10市!G43+県内10市!H43+県内10市!I43+県内10市!J43</f>
        <v>9963</v>
      </c>
      <c r="M42" s="65"/>
      <c r="N42" s="44">
        <f t="shared" si="4"/>
        <v>12137</v>
      </c>
    </row>
    <row r="43" spans="1:14" ht="21" customHeight="1">
      <c r="A43" s="114" t="s">
        <v>64</v>
      </c>
      <c r="B43" s="115"/>
      <c r="C43" s="7" t="s">
        <v>57</v>
      </c>
      <c r="D43" s="32">
        <f>東津軽郡!N43</f>
        <v>189</v>
      </c>
      <c r="E43" s="56">
        <f>西津軽郡!N43</f>
        <v>172</v>
      </c>
      <c r="F43" s="33">
        <f>中津軽郡!N43</f>
        <v>24</v>
      </c>
      <c r="G43" s="33">
        <f>南津軽郡!N43</f>
        <v>245</v>
      </c>
      <c r="H43" s="33">
        <f>北津軽郡!N43</f>
        <v>328</v>
      </c>
      <c r="I43" s="33">
        <f>上北郡!D43+上北郡!E43</f>
        <v>147</v>
      </c>
      <c r="J43" s="33">
        <f>下北郡!N43</f>
        <v>121</v>
      </c>
      <c r="K43" s="33">
        <f t="shared" si="0"/>
        <v>1226</v>
      </c>
      <c r="L43" s="33">
        <f>県内10市!D44+県内10市!E44+県内10市!F44+県内10市!G44+県内10市!H44+県内10市!I44+県内10市!J44</f>
        <v>5312</v>
      </c>
      <c r="M43" s="66"/>
      <c r="N43" s="36">
        <f t="shared" si="4"/>
        <v>6538</v>
      </c>
    </row>
    <row r="44" spans="1:14" ht="21" customHeight="1">
      <c r="A44" s="116"/>
      <c r="B44" s="117"/>
      <c r="C44" s="11" t="s">
        <v>58</v>
      </c>
      <c r="D44" s="37">
        <f>東津軽郡!N44</f>
        <v>0</v>
      </c>
      <c r="E44" s="12">
        <f>西津軽郡!N44</f>
        <v>0</v>
      </c>
      <c r="F44" s="13">
        <f>中津軽郡!N44</f>
        <v>0</v>
      </c>
      <c r="G44" s="13">
        <f>南津軽郡!N44</f>
        <v>0</v>
      </c>
      <c r="H44" s="13">
        <f>北津軽郡!N44</f>
        <v>0</v>
      </c>
      <c r="I44" s="13">
        <f>上北郡!D44+上北郡!E44</f>
        <v>0</v>
      </c>
      <c r="J44" s="13">
        <f>下北郡!N44</f>
        <v>0</v>
      </c>
      <c r="K44" s="13">
        <f t="shared" si="0"/>
        <v>0</v>
      </c>
      <c r="L44" s="13">
        <f>県内10市!D45+県内10市!E45+県内10市!F45+県内10市!G45+県内10市!H45+県内10市!I45+県内10市!J45</f>
        <v>13</v>
      </c>
      <c r="M44" s="58"/>
      <c r="N44" s="14">
        <f t="shared" si="4"/>
        <v>13</v>
      </c>
    </row>
    <row r="45" spans="1:14" ht="21" customHeight="1" thickBot="1">
      <c r="A45" s="118"/>
      <c r="B45" s="119"/>
      <c r="C45" s="15" t="s">
        <v>59</v>
      </c>
      <c r="D45" s="59">
        <f>東津軽郡!N45</f>
        <v>189</v>
      </c>
      <c r="E45" s="60">
        <f>西津軽郡!N45</f>
        <v>172</v>
      </c>
      <c r="F45" s="41">
        <f>中津軽郡!N45</f>
        <v>24</v>
      </c>
      <c r="G45" s="41">
        <f>南津軽郡!N45</f>
        <v>245</v>
      </c>
      <c r="H45" s="41">
        <f>北津軽郡!N45</f>
        <v>328</v>
      </c>
      <c r="I45" s="41">
        <f>上北郡!D45+上北郡!E45</f>
        <v>147</v>
      </c>
      <c r="J45" s="41">
        <f>下北郡!N45</f>
        <v>121</v>
      </c>
      <c r="K45" s="41">
        <f t="shared" si="0"/>
        <v>1226</v>
      </c>
      <c r="L45" s="41">
        <f>県内10市!D46+県内10市!E46+県内10市!F46+県内10市!G46+県内10市!H46+県内10市!I46+県内10市!J46</f>
        <v>5325</v>
      </c>
      <c r="M45" s="62"/>
      <c r="N45" s="44">
        <f t="shared" si="4"/>
        <v>6551</v>
      </c>
    </row>
    <row r="46" spans="1:14" ht="21" customHeight="1" thickBot="1">
      <c r="A46" s="128" t="s">
        <v>65</v>
      </c>
      <c r="B46" s="129"/>
      <c r="C46" s="130"/>
      <c r="D46" s="32">
        <f>東津軽郡!N46</f>
        <v>8147</v>
      </c>
      <c r="E46" s="56">
        <f>西津軽郡!N46</f>
        <v>6501</v>
      </c>
      <c r="F46" s="33">
        <f>中津軽郡!N46</f>
        <v>540</v>
      </c>
      <c r="G46" s="33">
        <f>南津軽郡!N46</f>
        <v>11527</v>
      </c>
      <c r="H46" s="33">
        <f>北津軽郡!N46</f>
        <v>13413</v>
      </c>
      <c r="I46" s="33">
        <f>上北郡!D46+上北郡!E46</f>
        <v>7216</v>
      </c>
      <c r="J46" s="33">
        <f>下北郡!N46</f>
        <v>6652</v>
      </c>
      <c r="K46" s="33">
        <f t="shared" si="0"/>
        <v>53996</v>
      </c>
      <c r="L46" s="33">
        <f>県内10市!D47+県内10市!E47+県内10市!F47+県内10市!G47+県内10市!H47+県内10市!I47+県内10市!J47</f>
        <v>250705</v>
      </c>
      <c r="M46" s="67"/>
      <c r="N46" s="27">
        <f t="shared" si="4"/>
        <v>304701</v>
      </c>
    </row>
    <row r="47" spans="1:14" ht="21" customHeight="1" thickBot="1">
      <c r="A47" s="128" t="s">
        <v>32</v>
      </c>
      <c r="B47" s="129"/>
      <c r="C47" s="130"/>
      <c r="D47" s="32">
        <f>東津軽郡!N47</f>
        <v>180</v>
      </c>
      <c r="E47" s="56">
        <f>西津軽郡!N47</f>
        <v>97</v>
      </c>
      <c r="F47" s="33">
        <f>中津軽郡!N47</f>
        <v>8</v>
      </c>
      <c r="G47" s="33">
        <f>南津軽郡!N47</f>
        <v>330</v>
      </c>
      <c r="H47" s="33">
        <f>北津軽郡!N47</f>
        <v>452</v>
      </c>
      <c r="I47" s="33">
        <f>上北郡!D47+上北郡!E47</f>
        <v>164</v>
      </c>
      <c r="J47" s="33">
        <f>下北郡!N47</f>
        <v>83</v>
      </c>
      <c r="K47" s="33">
        <f t="shared" si="0"/>
        <v>1314</v>
      </c>
      <c r="L47" s="33">
        <f>県内10市!D48+県内10市!E48+県内10市!F48+県内10市!G48+県内10市!H48+県内10市!I48+県内10市!J48</f>
        <v>6245</v>
      </c>
      <c r="M47" s="69"/>
      <c r="N47" s="27">
        <f t="shared" si="4"/>
        <v>7559</v>
      </c>
    </row>
    <row r="48" spans="1:14" ht="21" customHeight="1" thickBot="1">
      <c r="A48" s="128" t="s">
        <v>66</v>
      </c>
      <c r="B48" s="129"/>
      <c r="C48" s="130"/>
      <c r="D48" s="32">
        <f>東津軽郡!N48</f>
        <v>8327</v>
      </c>
      <c r="E48" s="56">
        <f>西津軽郡!N48</f>
        <v>6598</v>
      </c>
      <c r="F48" s="33">
        <f>中津軽郡!N48</f>
        <v>548</v>
      </c>
      <c r="G48" s="33">
        <f>南津軽郡!N48</f>
        <v>11857</v>
      </c>
      <c r="H48" s="33">
        <f>北津軽郡!N48</f>
        <v>13865</v>
      </c>
      <c r="I48" s="33">
        <f>上北郡!D48+上北郡!E48</f>
        <v>7380</v>
      </c>
      <c r="J48" s="33">
        <f>下北郡!N48</f>
        <v>6735</v>
      </c>
      <c r="K48" s="33">
        <f t="shared" si="0"/>
        <v>55310</v>
      </c>
      <c r="L48" s="33">
        <f>県内10市!D49+県内10市!E49+県内10市!F49+県内10市!G49+県内10市!H49+県内10市!I49+県内10市!J49</f>
        <v>256950</v>
      </c>
      <c r="M48" s="67"/>
      <c r="N48" s="27">
        <f t="shared" si="4"/>
        <v>312260</v>
      </c>
    </row>
    <row r="49" spans="1:14" ht="21" customHeight="1">
      <c r="A49" s="167" t="s">
        <v>34</v>
      </c>
      <c r="B49" s="115" t="s">
        <v>67</v>
      </c>
      <c r="C49" s="7" t="s">
        <v>68</v>
      </c>
      <c r="D49" s="32">
        <f>東津軽郡!N49</f>
        <v>4960</v>
      </c>
      <c r="E49" s="56">
        <f>西津軽郡!N49</f>
        <v>4338</v>
      </c>
      <c r="F49" s="33">
        <f>中津軽郡!N49</f>
        <v>357</v>
      </c>
      <c r="G49" s="33">
        <f>南津軽郡!N49</f>
        <v>9138</v>
      </c>
      <c r="H49" s="33">
        <f>北津軽郡!N49</f>
        <v>10475</v>
      </c>
      <c r="I49" s="33">
        <f>上北郡!D49+上北郡!E49</f>
        <v>3824</v>
      </c>
      <c r="J49" s="33">
        <f>下北郡!N49</f>
        <v>2956</v>
      </c>
      <c r="K49" s="33">
        <f t="shared" si="0"/>
        <v>36048</v>
      </c>
      <c r="L49" s="33">
        <f>県内10市!D50+県内10市!E50+県内10市!F50+県内10市!G50+県内10市!H50+県内10市!I50+県内10市!J50</f>
        <v>167585</v>
      </c>
      <c r="M49" s="66"/>
      <c r="N49" s="36">
        <f t="shared" si="4"/>
        <v>203633</v>
      </c>
    </row>
    <row r="50" spans="1:14" ht="21" customHeight="1">
      <c r="A50" s="132"/>
      <c r="B50" s="117"/>
      <c r="C50" s="11" t="s">
        <v>69</v>
      </c>
      <c r="D50" s="70">
        <f>東津軽郡!N50</f>
        <v>2820</v>
      </c>
      <c r="E50" s="13">
        <f>西津軽郡!N50</f>
        <v>3107</v>
      </c>
      <c r="F50" s="13">
        <f>中津軽郡!N50</f>
        <v>293</v>
      </c>
      <c r="G50" s="13">
        <f>南津軽郡!N50</f>
        <v>4471</v>
      </c>
      <c r="H50" s="13">
        <f>北津軽郡!N50</f>
        <v>6855</v>
      </c>
      <c r="I50" s="13">
        <f>上北郡!D50+上北郡!E50</f>
        <v>1818</v>
      </c>
      <c r="J50" s="13">
        <f>下北郡!N50</f>
        <v>2336</v>
      </c>
      <c r="K50" s="13">
        <f t="shared" si="0"/>
        <v>21700</v>
      </c>
      <c r="L50" s="13">
        <f>県内10市!D51+県内10市!E51+県内10市!F51+県内10市!G51+県内10市!H51+県内10市!I51+県内10市!J51</f>
        <v>60198</v>
      </c>
      <c r="M50" s="58"/>
      <c r="N50" s="14">
        <f t="shared" si="4"/>
        <v>81898</v>
      </c>
    </row>
    <row r="51" spans="1:14" ht="21" customHeight="1">
      <c r="A51" s="132"/>
      <c r="B51" s="117"/>
      <c r="C51" s="11" t="s">
        <v>59</v>
      </c>
      <c r="D51" s="70">
        <f>東津軽郡!N51</f>
        <v>7780</v>
      </c>
      <c r="E51" s="13">
        <f>西津軽郡!N51</f>
        <v>7445</v>
      </c>
      <c r="F51" s="13">
        <f>中津軽郡!N51</f>
        <v>650</v>
      </c>
      <c r="G51" s="13">
        <f>南津軽郡!N51</f>
        <v>13609</v>
      </c>
      <c r="H51" s="13">
        <f>北津軽郡!N51</f>
        <v>17330</v>
      </c>
      <c r="I51" s="13">
        <f>上北郡!D51+上北郡!E51</f>
        <v>5642</v>
      </c>
      <c r="J51" s="13">
        <f>下北郡!N51</f>
        <v>5292</v>
      </c>
      <c r="K51" s="13">
        <f t="shared" si="0"/>
        <v>57748</v>
      </c>
      <c r="L51" s="13">
        <f>県内10市!D52+県内10市!E52+県内10市!F52+県内10市!G52+県内10市!H52+県内10市!I52+県内10市!J52</f>
        <v>227783</v>
      </c>
      <c r="M51" s="58"/>
      <c r="N51" s="14">
        <f t="shared" si="4"/>
        <v>285531</v>
      </c>
    </row>
    <row r="52" spans="1:14" ht="21" customHeight="1">
      <c r="A52" s="132"/>
      <c r="B52" s="135" t="s">
        <v>38</v>
      </c>
      <c r="C52" s="136"/>
      <c r="D52" s="70">
        <f>東津軽郡!N52</f>
        <v>52</v>
      </c>
      <c r="E52" s="13">
        <f>西津軽郡!N52</f>
        <v>63</v>
      </c>
      <c r="F52" s="13">
        <f>中津軽郡!N52</f>
        <v>5</v>
      </c>
      <c r="G52" s="13">
        <f>南津軽郡!N52</f>
        <v>52</v>
      </c>
      <c r="H52" s="13">
        <f>北津軽郡!N52</f>
        <v>90</v>
      </c>
      <c r="I52" s="13">
        <f>上北郡!D52+上北郡!E52</f>
        <v>29</v>
      </c>
      <c r="J52" s="13">
        <f>下北郡!N52</f>
        <v>24</v>
      </c>
      <c r="K52" s="13">
        <f t="shared" si="0"/>
        <v>315</v>
      </c>
      <c r="L52" s="13">
        <f>県内10市!D53+県内10市!E53+県内10市!F53+県内10市!G53+県内10市!H53+県内10市!I53+県内10市!J53</f>
        <v>1254</v>
      </c>
      <c r="M52" s="58"/>
      <c r="N52" s="14">
        <f t="shared" si="4"/>
        <v>1569</v>
      </c>
    </row>
    <row r="53" spans="1:14" ht="19.5" customHeight="1" thickBot="1">
      <c r="A53" s="151"/>
      <c r="B53" s="168" t="s">
        <v>39</v>
      </c>
      <c r="C53" s="169"/>
      <c r="D53" s="71" t="str">
        <f>東津軽郡!N53</f>
        <v>-</v>
      </c>
      <c r="E53" s="72" t="str">
        <f>西津軽郡!N53</f>
        <v>-</v>
      </c>
      <c r="F53" s="50" t="str">
        <f>中津軽郡!N53</f>
        <v>-</v>
      </c>
      <c r="G53" s="50" t="str">
        <f>南津軽郡!N53</f>
        <v>-</v>
      </c>
      <c r="H53" s="50" t="str">
        <f>北津軽郡!N53</f>
        <v>-</v>
      </c>
      <c r="I53" s="49" t="s">
        <v>40</v>
      </c>
      <c r="J53" s="50" t="str">
        <f>下北郡!N53</f>
        <v>-</v>
      </c>
      <c r="K53" s="49" t="s">
        <v>40</v>
      </c>
      <c r="L53" s="49" t="s">
        <v>40</v>
      </c>
      <c r="M53" s="62"/>
      <c r="N53" s="52" t="s">
        <v>40</v>
      </c>
    </row>
    <row r="54" spans="1:14" ht="21" customHeight="1" thickBot="1">
      <c r="A54" s="120" t="s">
        <v>41</v>
      </c>
      <c r="B54" s="121"/>
      <c r="C54" s="122"/>
      <c r="D54" s="32">
        <f>東津軽郡!N54</f>
        <v>7832</v>
      </c>
      <c r="E54" s="56">
        <f>西津軽郡!N54</f>
        <v>7508</v>
      </c>
      <c r="F54" s="33">
        <f>中津軽郡!N54</f>
        <v>655</v>
      </c>
      <c r="G54" s="33">
        <f>南津軽郡!N54</f>
        <v>13661</v>
      </c>
      <c r="H54" s="33">
        <f>北津軽郡!N54</f>
        <v>17420</v>
      </c>
      <c r="I54" s="33">
        <f>上北郡!D54+上北郡!E54</f>
        <v>5671</v>
      </c>
      <c r="J54" s="33">
        <f>下北郡!N54</f>
        <v>5316</v>
      </c>
      <c r="K54" s="33">
        <f t="shared" si="0"/>
        <v>58063</v>
      </c>
      <c r="L54" s="33">
        <f>県内10市!D55+県内10市!E55+県内10市!F55+県内10市!G55+県内10市!H55+県内10市!I55+県内10市!J55</f>
        <v>229037</v>
      </c>
      <c r="M54" s="67"/>
      <c r="N54" s="27">
        <f t="shared" si="4"/>
        <v>287100</v>
      </c>
    </row>
    <row r="55" spans="1:14" ht="21" customHeight="1" thickBot="1">
      <c r="A55" s="123" t="s">
        <v>42</v>
      </c>
      <c r="B55" s="124"/>
      <c r="C55" s="125"/>
      <c r="D55" s="53">
        <f>東津軽郡!N55</f>
        <v>16159</v>
      </c>
      <c r="E55" s="25">
        <f>西津軽郡!N55</f>
        <v>14106</v>
      </c>
      <c r="F55" s="26">
        <f>中津軽郡!N55</f>
        <v>1203</v>
      </c>
      <c r="G55" s="26">
        <f>南津軽郡!N55</f>
        <v>25518</v>
      </c>
      <c r="H55" s="26">
        <f>北津軽郡!N55</f>
        <v>31285</v>
      </c>
      <c r="I55" s="26">
        <f>上北郡!D55+上北郡!E55</f>
        <v>13051</v>
      </c>
      <c r="J55" s="26">
        <f>下北郡!N55</f>
        <v>12051</v>
      </c>
      <c r="K55" s="26">
        <f t="shared" si="0"/>
        <v>113373</v>
      </c>
      <c r="L55" s="26">
        <f>県内10市!D56+県内10市!E56+県内10市!F56+県内10市!G56+県内10市!H56+県内10市!I56+県内10市!J56</f>
        <v>485987</v>
      </c>
      <c r="M55" s="73"/>
      <c r="N55" s="27">
        <f t="shared" si="4"/>
        <v>599360</v>
      </c>
    </row>
    <row r="58" spans="1:14">
      <c r="A58" s="126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</row>
    <row r="59" spans="1:14">
      <c r="A59" s="127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</row>
  </sheetData>
  <mergeCells count="40">
    <mergeCell ref="E6:E9"/>
    <mergeCell ref="F6:F9"/>
    <mergeCell ref="G6:G9"/>
    <mergeCell ref="H6:H9"/>
    <mergeCell ref="N6:N9"/>
    <mergeCell ref="A7:A9"/>
    <mergeCell ref="B7:B9"/>
    <mergeCell ref="C7:C9"/>
    <mergeCell ref="A10:A21"/>
    <mergeCell ref="B10:B12"/>
    <mergeCell ref="B13:B15"/>
    <mergeCell ref="B16:B18"/>
    <mergeCell ref="B19:B21"/>
    <mergeCell ref="I6:I9"/>
    <mergeCell ref="J6:J9"/>
    <mergeCell ref="K6:K9"/>
    <mergeCell ref="L6:L9"/>
    <mergeCell ref="M6:M9"/>
    <mergeCell ref="A6:C6"/>
    <mergeCell ref="D6:D9"/>
    <mergeCell ref="A22:A30"/>
    <mergeCell ref="B22:B24"/>
    <mergeCell ref="B25:B27"/>
    <mergeCell ref="B28:B30"/>
    <mergeCell ref="A31:A39"/>
    <mergeCell ref="B31:B33"/>
    <mergeCell ref="B34:B36"/>
    <mergeCell ref="B37:B39"/>
    <mergeCell ref="A54:C54"/>
    <mergeCell ref="A55:C55"/>
    <mergeCell ref="A58:N59"/>
    <mergeCell ref="A40:B42"/>
    <mergeCell ref="A43:B45"/>
    <mergeCell ref="A46:C46"/>
    <mergeCell ref="A47:C47"/>
    <mergeCell ref="A48:C48"/>
    <mergeCell ref="A49:A53"/>
    <mergeCell ref="B49:B51"/>
    <mergeCell ref="B52:C52"/>
    <mergeCell ref="B53:C53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1F03C-F83F-4135-941B-DA1465172631}">
  <sheetPr>
    <tabColor rgb="FF92D050"/>
  </sheetPr>
  <dimension ref="A1:N59"/>
  <sheetViews>
    <sheetView zoomScaleNormal="100" workbookViewId="0">
      <selection activeCell="B10" sqref="B10:B12"/>
    </sheetView>
  </sheetViews>
  <sheetFormatPr defaultRowHeight="13.5"/>
  <cols>
    <col min="1" max="1" width="4" style="1" customWidth="1"/>
    <col min="2" max="2" width="7.25" style="1" customWidth="1"/>
    <col min="3" max="3" width="9" style="1"/>
    <col min="4" max="14" width="9.5" style="1" customWidth="1"/>
    <col min="15" max="16384" width="9" style="1"/>
  </cols>
  <sheetData>
    <row r="1" spans="1:14" ht="15" customHeight="1"/>
    <row r="2" spans="1:14" ht="15" customHeight="1"/>
    <row r="3" spans="1:14" ht="15" customHeight="1">
      <c r="A3" s="28"/>
      <c r="B3" s="28"/>
      <c r="C3" s="28"/>
      <c r="D3" s="28"/>
      <c r="E3" s="28"/>
      <c r="F3" s="29"/>
      <c r="G3" s="1" t="s">
        <v>43</v>
      </c>
    </row>
    <row r="4" spans="1:14" ht="15" customHeight="1">
      <c r="A4" s="6"/>
      <c r="B4" s="6"/>
      <c r="C4" s="6"/>
      <c r="D4" s="6"/>
      <c r="E4" s="6"/>
      <c r="N4" s="30"/>
    </row>
    <row r="5" spans="1:14" ht="15" customHeight="1" thickBot="1">
      <c r="N5" s="31"/>
    </row>
    <row r="6" spans="1:14" ht="48" customHeight="1">
      <c r="A6" s="158" t="s">
        <v>3</v>
      </c>
      <c r="B6" s="159"/>
      <c r="C6" s="160"/>
      <c r="D6" s="189" t="s">
        <v>75</v>
      </c>
      <c r="E6" s="164" t="s">
        <v>51</v>
      </c>
      <c r="F6" s="164" t="s">
        <v>72</v>
      </c>
      <c r="G6" s="164" t="s">
        <v>76</v>
      </c>
      <c r="H6" s="192" t="s">
        <v>77</v>
      </c>
      <c r="I6" s="164"/>
      <c r="J6" s="164"/>
      <c r="K6" s="164"/>
      <c r="L6" s="164"/>
      <c r="M6" s="164"/>
      <c r="N6" s="170" t="s">
        <v>78</v>
      </c>
    </row>
    <row r="7" spans="1:14">
      <c r="A7" s="132" t="s">
        <v>53</v>
      </c>
      <c r="B7" s="149" t="s">
        <v>54</v>
      </c>
      <c r="C7" s="152" t="s">
        <v>55</v>
      </c>
      <c r="D7" s="190"/>
      <c r="E7" s="173"/>
      <c r="F7" s="173"/>
      <c r="G7" s="173"/>
      <c r="H7" s="193"/>
      <c r="I7" s="173"/>
      <c r="J7" s="175"/>
      <c r="K7" s="175"/>
      <c r="L7" s="173"/>
      <c r="M7" s="173"/>
      <c r="N7" s="171"/>
    </row>
    <row r="8" spans="1:14">
      <c r="A8" s="132"/>
      <c r="B8" s="149"/>
      <c r="C8" s="152"/>
      <c r="D8" s="190"/>
      <c r="E8" s="173"/>
      <c r="F8" s="173"/>
      <c r="G8" s="173"/>
      <c r="H8" s="193"/>
      <c r="I8" s="173"/>
      <c r="J8" s="175"/>
      <c r="K8" s="175"/>
      <c r="L8" s="173"/>
      <c r="M8" s="173"/>
      <c r="N8" s="171"/>
    </row>
    <row r="9" spans="1:14" ht="18.75" customHeight="1" thickBot="1">
      <c r="A9" s="151"/>
      <c r="B9" s="150"/>
      <c r="C9" s="153"/>
      <c r="D9" s="191"/>
      <c r="E9" s="174"/>
      <c r="F9" s="174"/>
      <c r="G9" s="174"/>
      <c r="H9" s="194"/>
      <c r="I9" s="174"/>
      <c r="J9" s="176"/>
      <c r="K9" s="176"/>
      <c r="L9" s="174"/>
      <c r="M9" s="174"/>
      <c r="N9" s="172"/>
    </row>
    <row r="10" spans="1:14" ht="21" customHeight="1">
      <c r="A10" s="145" t="s">
        <v>19</v>
      </c>
      <c r="B10" s="148" t="s">
        <v>56</v>
      </c>
      <c r="C10" s="7" t="s">
        <v>57</v>
      </c>
      <c r="D10" s="56">
        <f>上北郡!N10-上北郡!D10-上北郡!E10</f>
        <v>2666</v>
      </c>
      <c r="E10" s="33">
        <f>三戸郡!N10</f>
        <v>1527</v>
      </c>
      <c r="F10" s="33">
        <f t="shared" ref="F10:F55" si="0">SUM(D10:E10)</f>
        <v>4193</v>
      </c>
      <c r="G10" s="61">
        <f>県内10市!K11+県内10市!L11+県内10市!M11</f>
        <v>6255</v>
      </c>
      <c r="H10" s="74">
        <f t="shared" ref="H10:H55" si="1">SUM(F10:G10)</f>
        <v>10448</v>
      </c>
      <c r="I10" s="75"/>
      <c r="J10" s="75"/>
      <c r="K10" s="75"/>
      <c r="L10" s="75"/>
      <c r="M10" s="75"/>
      <c r="N10" s="10">
        <f>青森管轄!N10+八戸管轄!H10</f>
        <v>24809</v>
      </c>
    </row>
    <row r="11" spans="1:14" ht="21" customHeight="1">
      <c r="A11" s="146"/>
      <c r="B11" s="149"/>
      <c r="C11" s="11" t="s">
        <v>58</v>
      </c>
      <c r="D11" s="37">
        <f>上北郡!N11-上北郡!D11-上北郡!E11</f>
        <v>558</v>
      </c>
      <c r="E11" s="13">
        <f>三戸郡!N11</f>
        <v>523</v>
      </c>
      <c r="F11" s="13">
        <f t="shared" si="0"/>
        <v>1081</v>
      </c>
      <c r="G11" s="61">
        <f>県内10市!K12+県内10市!L12+県内10市!M12</f>
        <v>2738</v>
      </c>
      <c r="H11" s="76">
        <f t="shared" si="1"/>
        <v>3819</v>
      </c>
      <c r="I11" s="39"/>
      <c r="J11" s="39"/>
      <c r="K11" s="39"/>
      <c r="L11" s="39"/>
      <c r="M11" s="39"/>
      <c r="N11" s="14">
        <f>青森管轄!N11+八戸管轄!H11</f>
        <v>8735</v>
      </c>
    </row>
    <row r="12" spans="1:14" ht="21" customHeight="1">
      <c r="A12" s="146"/>
      <c r="B12" s="149"/>
      <c r="C12" s="11" t="s">
        <v>59</v>
      </c>
      <c r="D12" s="37">
        <f>上北郡!N12-上北郡!D12-上北郡!E12</f>
        <v>3224</v>
      </c>
      <c r="E12" s="13">
        <f>三戸郡!N12</f>
        <v>2050</v>
      </c>
      <c r="F12" s="13">
        <f t="shared" si="0"/>
        <v>5274</v>
      </c>
      <c r="G12" s="61">
        <f>県内10市!K13+県内10市!L13+県内10市!M13</f>
        <v>8993</v>
      </c>
      <c r="H12" s="76">
        <f t="shared" si="1"/>
        <v>14267</v>
      </c>
      <c r="I12" s="39"/>
      <c r="J12" s="39"/>
      <c r="K12" s="39"/>
      <c r="L12" s="39"/>
      <c r="M12" s="39"/>
      <c r="N12" s="14">
        <f>青森管轄!N12+八戸管轄!H12</f>
        <v>33544</v>
      </c>
    </row>
    <row r="13" spans="1:14" ht="21" customHeight="1">
      <c r="A13" s="146"/>
      <c r="B13" s="149" t="s">
        <v>60</v>
      </c>
      <c r="C13" s="11" t="s">
        <v>57</v>
      </c>
      <c r="D13" s="37">
        <f>上北郡!N13-上北郡!D13-上北郡!E13</f>
        <v>4017</v>
      </c>
      <c r="E13" s="13">
        <f>三戸郡!N13</f>
        <v>2534</v>
      </c>
      <c r="F13" s="13">
        <f t="shared" si="0"/>
        <v>6551</v>
      </c>
      <c r="G13" s="61">
        <f>県内10市!K14+県内10市!L14+県内10市!M14</f>
        <v>12080</v>
      </c>
      <c r="H13" s="76">
        <f t="shared" si="1"/>
        <v>18631</v>
      </c>
      <c r="I13" s="39"/>
      <c r="J13" s="39"/>
      <c r="K13" s="39"/>
      <c r="L13" s="39"/>
      <c r="M13" s="39"/>
      <c r="N13" s="14">
        <f>青森管轄!N13+八戸管轄!H13</f>
        <v>45738</v>
      </c>
    </row>
    <row r="14" spans="1:14" ht="21" customHeight="1">
      <c r="A14" s="146"/>
      <c r="B14" s="149"/>
      <c r="C14" s="11" t="s">
        <v>58</v>
      </c>
      <c r="D14" s="37">
        <f>上北郡!N14-上北郡!D14-上北郡!E14</f>
        <v>52</v>
      </c>
      <c r="E14" s="13">
        <f>三戸郡!N14</f>
        <v>48</v>
      </c>
      <c r="F14" s="13">
        <f t="shared" si="0"/>
        <v>100</v>
      </c>
      <c r="G14" s="61">
        <f>県内10市!K15+県内10市!L15+県内10市!M15</f>
        <v>151</v>
      </c>
      <c r="H14" s="76">
        <f t="shared" si="1"/>
        <v>251</v>
      </c>
      <c r="I14" s="39"/>
      <c r="J14" s="39"/>
      <c r="K14" s="39"/>
      <c r="L14" s="39"/>
      <c r="M14" s="39"/>
      <c r="N14" s="14">
        <f>青森管轄!N14+八戸管轄!H14</f>
        <v>665</v>
      </c>
    </row>
    <row r="15" spans="1:14" ht="21" customHeight="1">
      <c r="A15" s="146"/>
      <c r="B15" s="149"/>
      <c r="C15" s="11" t="s">
        <v>59</v>
      </c>
      <c r="D15" s="37">
        <f>上北郡!N15-上北郡!D15-上北郡!E15</f>
        <v>4069</v>
      </c>
      <c r="E15" s="13">
        <f>三戸郡!N15</f>
        <v>2582</v>
      </c>
      <c r="F15" s="13">
        <f t="shared" si="0"/>
        <v>6651</v>
      </c>
      <c r="G15" s="61">
        <f>県内10市!K16+県内10市!L16+県内10市!M16</f>
        <v>12231</v>
      </c>
      <c r="H15" s="76">
        <f t="shared" si="1"/>
        <v>18882</v>
      </c>
      <c r="I15" s="39"/>
      <c r="J15" s="39"/>
      <c r="K15" s="39"/>
      <c r="L15" s="39"/>
      <c r="M15" s="39"/>
      <c r="N15" s="14">
        <f>青森管轄!N15+八戸管轄!H15</f>
        <v>46403</v>
      </c>
    </row>
    <row r="16" spans="1:14" ht="21" customHeight="1">
      <c r="A16" s="146"/>
      <c r="B16" s="149" t="s">
        <v>61</v>
      </c>
      <c r="C16" s="11" t="s">
        <v>57</v>
      </c>
      <c r="D16" s="37">
        <f>上北郡!N16-上北郡!D16-上北郡!E16</f>
        <v>17</v>
      </c>
      <c r="E16" s="13">
        <f>三戸郡!N16</f>
        <v>11</v>
      </c>
      <c r="F16" s="13">
        <f t="shared" si="0"/>
        <v>28</v>
      </c>
      <c r="G16" s="61">
        <f>県内10市!K17+県内10市!L17+県内10市!M17</f>
        <v>44</v>
      </c>
      <c r="H16" s="76">
        <f t="shared" si="1"/>
        <v>72</v>
      </c>
      <c r="I16" s="39"/>
      <c r="J16" s="39"/>
      <c r="K16" s="39"/>
      <c r="L16" s="39"/>
      <c r="M16" s="39"/>
      <c r="N16" s="14">
        <f>青森管轄!N16+八戸管轄!H16</f>
        <v>176</v>
      </c>
    </row>
    <row r="17" spans="1:14" ht="21" customHeight="1">
      <c r="A17" s="146"/>
      <c r="B17" s="149"/>
      <c r="C17" s="11" t="s">
        <v>58</v>
      </c>
      <c r="D17" s="37">
        <f>上北郡!N17-上北郡!D17-上北郡!E17</f>
        <v>41</v>
      </c>
      <c r="E17" s="13">
        <f>三戸郡!N17</f>
        <v>36</v>
      </c>
      <c r="F17" s="13">
        <f t="shared" si="0"/>
        <v>77</v>
      </c>
      <c r="G17" s="61">
        <f>県内10市!K18+県内10市!L18+県内10市!M18</f>
        <v>506</v>
      </c>
      <c r="H17" s="76">
        <f t="shared" si="1"/>
        <v>583</v>
      </c>
      <c r="I17" s="39"/>
      <c r="J17" s="39"/>
      <c r="K17" s="39"/>
      <c r="L17" s="39"/>
      <c r="M17" s="39"/>
      <c r="N17" s="14">
        <f>青森管轄!N17+八戸管轄!H17</f>
        <v>890</v>
      </c>
    </row>
    <row r="18" spans="1:14" ht="21" customHeight="1">
      <c r="A18" s="146"/>
      <c r="B18" s="149"/>
      <c r="C18" s="11" t="s">
        <v>59</v>
      </c>
      <c r="D18" s="37">
        <f>上北郡!N18-上北郡!D18-上北郡!E18</f>
        <v>58</v>
      </c>
      <c r="E18" s="13">
        <f>三戸郡!N18</f>
        <v>47</v>
      </c>
      <c r="F18" s="13">
        <f t="shared" si="0"/>
        <v>105</v>
      </c>
      <c r="G18" s="61">
        <f>県内10市!K19+県内10市!L19+県内10市!M19</f>
        <v>550</v>
      </c>
      <c r="H18" s="76">
        <f t="shared" si="1"/>
        <v>655</v>
      </c>
      <c r="I18" s="39"/>
      <c r="J18" s="39"/>
      <c r="K18" s="39"/>
      <c r="L18" s="39"/>
      <c r="M18" s="39"/>
      <c r="N18" s="14">
        <f>青森管轄!N18+八戸管轄!H18</f>
        <v>1066</v>
      </c>
    </row>
    <row r="19" spans="1:14" ht="21" customHeight="1">
      <c r="A19" s="146"/>
      <c r="B19" s="149" t="s">
        <v>26</v>
      </c>
      <c r="C19" s="11" t="s">
        <v>57</v>
      </c>
      <c r="D19" s="37">
        <f>上北郡!N19-上北郡!D19-上北郡!E19</f>
        <v>6700</v>
      </c>
      <c r="E19" s="13">
        <f>三戸郡!N19</f>
        <v>4072</v>
      </c>
      <c r="F19" s="13">
        <f t="shared" si="0"/>
        <v>10772</v>
      </c>
      <c r="G19" s="61">
        <f>県内10市!K20+県内10市!L20+県内10市!M20</f>
        <v>18379</v>
      </c>
      <c r="H19" s="76">
        <f t="shared" si="1"/>
        <v>29151</v>
      </c>
      <c r="I19" s="12"/>
      <c r="J19" s="12"/>
      <c r="K19" s="12"/>
      <c r="L19" s="12"/>
      <c r="M19" s="12"/>
      <c r="N19" s="14">
        <f>青森管轄!N19+八戸管轄!H19</f>
        <v>70723</v>
      </c>
    </row>
    <row r="20" spans="1:14" ht="21" customHeight="1">
      <c r="A20" s="146"/>
      <c r="B20" s="149"/>
      <c r="C20" s="11" t="s">
        <v>58</v>
      </c>
      <c r="D20" s="37">
        <f>上北郡!N20-上北郡!D20-上北郡!E20</f>
        <v>651</v>
      </c>
      <c r="E20" s="13">
        <f>三戸郡!N20</f>
        <v>607</v>
      </c>
      <c r="F20" s="13">
        <f t="shared" si="0"/>
        <v>1258</v>
      </c>
      <c r="G20" s="61">
        <f>県内10市!K21+県内10市!L21+県内10市!M21</f>
        <v>3395</v>
      </c>
      <c r="H20" s="76">
        <f t="shared" si="1"/>
        <v>4653</v>
      </c>
      <c r="I20" s="12"/>
      <c r="J20" s="12"/>
      <c r="K20" s="12"/>
      <c r="L20" s="12"/>
      <c r="M20" s="12"/>
      <c r="N20" s="14">
        <f>青森管轄!N20+八戸管轄!H20</f>
        <v>10290</v>
      </c>
    </row>
    <row r="21" spans="1:14" ht="21" customHeight="1" thickBot="1">
      <c r="A21" s="147"/>
      <c r="B21" s="150"/>
      <c r="C21" s="15" t="s">
        <v>59</v>
      </c>
      <c r="D21" s="60">
        <f>上北郡!N21-上北郡!D21-上北郡!E21</f>
        <v>7351</v>
      </c>
      <c r="E21" s="41">
        <f>三戸郡!N21</f>
        <v>4679</v>
      </c>
      <c r="F21" s="68">
        <f t="shared" si="0"/>
        <v>12030</v>
      </c>
      <c r="G21" s="61">
        <f>県内10市!K22+県内10市!L22+県内10市!M22</f>
        <v>21774</v>
      </c>
      <c r="H21" s="77">
        <f t="shared" si="1"/>
        <v>33804</v>
      </c>
      <c r="I21" s="21"/>
      <c r="J21" s="21"/>
      <c r="K21" s="21"/>
      <c r="L21" s="21"/>
      <c r="M21" s="21"/>
      <c r="N21" s="17">
        <f>青森管轄!N21+八戸管轄!H21</f>
        <v>81013</v>
      </c>
    </row>
    <row r="22" spans="1:14" ht="21" customHeight="1">
      <c r="A22" s="145" t="s">
        <v>27</v>
      </c>
      <c r="B22" s="148" t="s">
        <v>56</v>
      </c>
      <c r="C22" s="7" t="s">
        <v>57</v>
      </c>
      <c r="D22" s="56">
        <f>上北郡!N22-上北郡!D22-上北郡!E22</f>
        <v>61</v>
      </c>
      <c r="E22" s="33">
        <f>三戸郡!N22</f>
        <v>17</v>
      </c>
      <c r="F22" s="41">
        <f t="shared" si="0"/>
        <v>78</v>
      </c>
      <c r="G22" s="33">
        <f>県内10市!K23+県内10市!L23+県内10市!M23</f>
        <v>83</v>
      </c>
      <c r="H22" s="78">
        <f t="shared" si="1"/>
        <v>161</v>
      </c>
      <c r="I22" s="75"/>
      <c r="J22" s="75"/>
      <c r="K22" s="75"/>
      <c r="L22" s="75"/>
      <c r="M22" s="75"/>
      <c r="N22" s="10">
        <f>青森管轄!N22+八戸管轄!H22</f>
        <v>397</v>
      </c>
    </row>
    <row r="23" spans="1:14" ht="21" customHeight="1">
      <c r="A23" s="146"/>
      <c r="B23" s="149"/>
      <c r="C23" s="11" t="s">
        <v>58</v>
      </c>
      <c r="D23" s="37">
        <f>上北郡!N23-上北郡!D23-上北郡!E23</f>
        <v>152</v>
      </c>
      <c r="E23" s="13">
        <f>三戸郡!N23</f>
        <v>73</v>
      </c>
      <c r="F23" s="13">
        <f t="shared" si="0"/>
        <v>225</v>
      </c>
      <c r="G23" s="61">
        <f>県内10市!K24+県内10市!L24+県内10市!M24</f>
        <v>373</v>
      </c>
      <c r="H23" s="76">
        <f t="shared" si="1"/>
        <v>598</v>
      </c>
      <c r="I23" s="39"/>
      <c r="J23" s="39"/>
      <c r="K23" s="39"/>
      <c r="L23" s="39"/>
      <c r="M23" s="39"/>
      <c r="N23" s="14">
        <f>青森管轄!N23+八戸管轄!H23</f>
        <v>1335</v>
      </c>
    </row>
    <row r="24" spans="1:14" ht="21" customHeight="1">
      <c r="A24" s="146"/>
      <c r="B24" s="149"/>
      <c r="C24" s="11" t="s">
        <v>59</v>
      </c>
      <c r="D24" s="37">
        <f>上北郡!N24-上北郡!D24-上北郡!E24</f>
        <v>213</v>
      </c>
      <c r="E24" s="13">
        <f>三戸郡!N24</f>
        <v>90</v>
      </c>
      <c r="F24" s="13">
        <f t="shared" si="0"/>
        <v>303</v>
      </c>
      <c r="G24" s="61">
        <f>県内10市!K25+県内10市!L25+県内10市!M25</f>
        <v>456</v>
      </c>
      <c r="H24" s="76">
        <f t="shared" si="1"/>
        <v>759</v>
      </c>
      <c r="I24" s="39"/>
      <c r="J24" s="39"/>
      <c r="K24" s="39"/>
      <c r="L24" s="39"/>
      <c r="M24" s="39"/>
      <c r="N24" s="14">
        <f>青森管轄!N24+八戸管轄!H24</f>
        <v>1732</v>
      </c>
    </row>
    <row r="25" spans="1:14" ht="21" customHeight="1">
      <c r="A25" s="146"/>
      <c r="B25" s="149" t="s">
        <v>60</v>
      </c>
      <c r="C25" s="11" t="s">
        <v>57</v>
      </c>
      <c r="D25" s="37">
        <f>上北郡!N25-上北郡!D25-上北郡!E25</f>
        <v>152</v>
      </c>
      <c r="E25" s="13">
        <f>三戸郡!N25</f>
        <v>83</v>
      </c>
      <c r="F25" s="13">
        <f t="shared" si="0"/>
        <v>235</v>
      </c>
      <c r="G25" s="61">
        <f>県内10市!K26+県内10市!L26+県内10市!M26</f>
        <v>449</v>
      </c>
      <c r="H25" s="76">
        <f t="shared" si="1"/>
        <v>684</v>
      </c>
      <c r="I25" s="39"/>
      <c r="J25" s="39"/>
      <c r="K25" s="39"/>
      <c r="L25" s="39"/>
      <c r="M25" s="39"/>
      <c r="N25" s="14">
        <f>青森管轄!N25+八戸管轄!H25</f>
        <v>1717</v>
      </c>
    </row>
    <row r="26" spans="1:14" ht="21" customHeight="1">
      <c r="A26" s="146"/>
      <c r="B26" s="149"/>
      <c r="C26" s="11" t="s">
        <v>58</v>
      </c>
      <c r="D26" s="37">
        <f>上北郡!N26-上北郡!D26-上北郡!E26</f>
        <v>35</v>
      </c>
      <c r="E26" s="13">
        <f>三戸郡!N26</f>
        <v>18</v>
      </c>
      <c r="F26" s="13">
        <f t="shared" si="0"/>
        <v>53</v>
      </c>
      <c r="G26" s="61">
        <f>県内10市!K27+県内10市!L27+県内10市!M27</f>
        <v>41</v>
      </c>
      <c r="H26" s="76">
        <f t="shared" si="1"/>
        <v>94</v>
      </c>
      <c r="I26" s="39"/>
      <c r="J26" s="39"/>
      <c r="K26" s="39"/>
      <c r="L26" s="39"/>
      <c r="M26" s="39"/>
      <c r="N26" s="14">
        <f>青森管轄!N26+八戸管轄!H26</f>
        <v>319</v>
      </c>
    </row>
    <row r="27" spans="1:14" ht="21" customHeight="1">
      <c r="A27" s="146"/>
      <c r="B27" s="149"/>
      <c r="C27" s="11" t="s">
        <v>59</v>
      </c>
      <c r="D27" s="37">
        <f>上北郡!N27-上北郡!D27-上北郡!E27</f>
        <v>187</v>
      </c>
      <c r="E27" s="13">
        <f>三戸郡!N27</f>
        <v>101</v>
      </c>
      <c r="F27" s="13">
        <f t="shared" si="0"/>
        <v>288</v>
      </c>
      <c r="G27" s="61">
        <f>県内10市!K28+県内10市!L28+県内10市!M28</f>
        <v>490</v>
      </c>
      <c r="H27" s="76">
        <f t="shared" si="1"/>
        <v>778</v>
      </c>
      <c r="I27" s="39"/>
      <c r="J27" s="39"/>
      <c r="K27" s="39"/>
      <c r="L27" s="39"/>
      <c r="M27" s="39"/>
      <c r="N27" s="14">
        <f>青森管轄!N27+八戸管轄!H27</f>
        <v>2036</v>
      </c>
    </row>
    <row r="28" spans="1:14" ht="21" customHeight="1">
      <c r="A28" s="146"/>
      <c r="B28" s="149" t="s">
        <v>26</v>
      </c>
      <c r="C28" s="11" t="s">
        <v>57</v>
      </c>
      <c r="D28" s="37">
        <f>上北郡!N28-上北郡!D28-上北郡!E28</f>
        <v>213</v>
      </c>
      <c r="E28" s="13">
        <f>三戸郡!N28</f>
        <v>100</v>
      </c>
      <c r="F28" s="13">
        <f t="shared" si="0"/>
        <v>313</v>
      </c>
      <c r="G28" s="61">
        <f>県内10市!K29+県内10市!L29+県内10市!M29</f>
        <v>532</v>
      </c>
      <c r="H28" s="76">
        <f t="shared" si="1"/>
        <v>845</v>
      </c>
      <c r="I28" s="12"/>
      <c r="J28" s="12"/>
      <c r="K28" s="12"/>
      <c r="L28" s="12"/>
      <c r="M28" s="12"/>
      <c r="N28" s="14">
        <f>青森管轄!N28+八戸管轄!H28</f>
        <v>2114</v>
      </c>
    </row>
    <row r="29" spans="1:14" ht="21" customHeight="1">
      <c r="A29" s="146"/>
      <c r="B29" s="149"/>
      <c r="C29" s="11" t="s">
        <v>58</v>
      </c>
      <c r="D29" s="37">
        <f>上北郡!N29-上北郡!D29-上北郡!E29</f>
        <v>187</v>
      </c>
      <c r="E29" s="13">
        <f>三戸郡!N29</f>
        <v>91</v>
      </c>
      <c r="F29" s="13">
        <f t="shared" si="0"/>
        <v>278</v>
      </c>
      <c r="G29" s="61">
        <f>県内10市!K30+県内10市!L30+県内10市!M30</f>
        <v>414</v>
      </c>
      <c r="H29" s="76">
        <f t="shared" si="1"/>
        <v>692</v>
      </c>
      <c r="I29" s="12"/>
      <c r="J29" s="12"/>
      <c r="K29" s="12"/>
      <c r="L29" s="12"/>
      <c r="M29" s="12"/>
      <c r="N29" s="14">
        <f>青森管轄!N29+八戸管轄!H29</f>
        <v>1654</v>
      </c>
    </row>
    <row r="30" spans="1:14" ht="21" customHeight="1" thickBot="1">
      <c r="A30" s="147"/>
      <c r="B30" s="150"/>
      <c r="C30" s="15" t="s">
        <v>59</v>
      </c>
      <c r="D30" s="60">
        <f>上北郡!N30-上北郡!D30-上北郡!E30</f>
        <v>400</v>
      </c>
      <c r="E30" s="41">
        <f>三戸郡!N30</f>
        <v>191</v>
      </c>
      <c r="F30" s="68">
        <f t="shared" si="0"/>
        <v>591</v>
      </c>
      <c r="G30" s="64">
        <f>県内10市!K31+県内10市!L31+県内10市!M31</f>
        <v>946</v>
      </c>
      <c r="H30" s="77">
        <f t="shared" si="1"/>
        <v>1537</v>
      </c>
      <c r="I30" s="21"/>
      <c r="J30" s="21"/>
      <c r="K30" s="21"/>
      <c r="L30" s="21"/>
      <c r="M30" s="21"/>
      <c r="N30" s="17">
        <f>青森管轄!N30+八戸管轄!H30</f>
        <v>3768</v>
      </c>
    </row>
    <row r="31" spans="1:14" ht="21" customHeight="1">
      <c r="A31" s="145" t="s">
        <v>28</v>
      </c>
      <c r="B31" s="148" t="s">
        <v>56</v>
      </c>
      <c r="C31" s="7" t="s">
        <v>57</v>
      </c>
      <c r="D31" s="56">
        <f>上北郡!N31-上北郡!D31-上北郡!E31</f>
        <v>13372</v>
      </c>
      <c r="E31" s="33">
        <f>三戸郡!N31</f>
        <v>9152</v>
      </c>
      <c r="F31" s="41">
        <f t="shared" si="0"/>
        <v>22524</v>
      </c>
      <c r="G31" s="41">
        <f>県内10市!K32+県内10市!L32+県内10市!M32</f>
        <v>52302</v>
      </c>
      <c r="H31" s="78">
        <f t="shared" si="1"/>
        <v>74826</v>
      </c>
      <c r="I31" s="75"/>
      <c r="J31" s="75"/>
      <c r="K31" s="75"/>
      <c r="L31" s="75"/>
      <c r="M31" s="75"/>
      <c r="N31" s="10">
        <f>青森管轄!N31+八戸管轄!H31</f>
        <v>179885</v>
      </c>
    </row>
    <row r="32" spans="1:14" ht="21" customHeight="1">
      <c r="A32" s="146"/>
      <c r="B32" s="149"/>
      <c r="C32" s="11" t="s">
        <v>58</v>
      </c>
      <c r="D32" s="37">
        <f>上北郡!N32-上北郡!D32-上北郡!E32</f>
        <v>51</v>
      </c>
      <c r="E32" s="13">
        <f>三戸郡!N32</f>
        <v>21</v>
      </c>
      <c r="F32" s="13">
        <f t="shared" si="0"/>
        <v>72</v>
      </c>
      <c r="G32" s="61">
        <f>県内10市!K33+県内10市!L33+県内10市!M33</f>
        <v>115</v>
      </c>
      <c r="H32" s="76">
        <f t="shared" si="1"/>
        <v>187</v>
      </c>
      <c r="I32" s="39"/>
      <c r="J32" s="39"/>
      <c r="K32" s="39"/>
      <c r="L32" s="39"/>
      <c r="M32" s="39"/>
      <c r="N32" s="14">
        <f>青森管轄!N32+八戸管轄!H32</f>
        <v>650</v>
      </c>
    </row>
    <row r="33" spans="1:14" ht="21" customHeight="1">
      <c r="A33" s="146"/>
      <c r="B33" s="149"/>
      <c r="C33" s="11" t="s">
        <v>59</v>
      </c>
      <c r="D33" s="37">
        <f>上北郡!N33-上北郡!D33-上北郡!E33</f>
        <v>13423</v>
      </c>
      <c r="E33" s="13">
        <f>三戸郡!N33</f>
        <v>9173</v>
      </c>
      <c r="F33" s="13">
        <f t="shared" si="0"/>
        <v>22596</v>
      </c>
      <c r="G33" s="61">
        <f>県内10市!K34+県内10市!L34+県内10市!M34</f>
        <v>52417</v>
      </c>
      <c r="H33" s="76">
        <f t="shared" si="1"/>
        <v>75013</v>
      </c>
      <c r="I33" s="39"/>
      <c r="J33" s="39"/>
      <c r="K33" s="39"/>
      <c r="L33" s="39"/>
      <c r="M33" s="39"/>
      <c r="N33" s="14">
        <f>青森管轄!N33+八戸管轄!H33</f>
        <v>180535</v>
      </c>
    </row>
    <row r="34" spans="1:14" ht="21" customHeight="1">
      <c r="A34" s="146"/>
      <c r="B34" s="149" t="s">
        <v>60</v>
      </c>
      <c r="C34" s="11" t="s">
        <v>57</v>
      </c>
      <c r="D34" s="37">
        <f>上北郡!N34-上北郡!D34-上北郡!E34</f>
        <v>16076</v>
      </c>
      <c r="E34" s="13">
        <f>三戸郡!N34</f>
        <v>12120</v>
      </c>
      <c r="F34" s="13">
        <f t="shared" si="0"/>
        <v>28196</v>
      </c>
      <c r="G34" s="61">
        <f>県内10市!K35+県内10市!L35+県内10市!M35</f>
        <v>67513</v>
      </c>
      <c r="H34" s="76">
        <f t="shared" si="1"/>
        <v>95709</v>
      </c>
      <c r="I34" s="39"/>
      <c r="J34" s="39"/>
      <c r="K34" s="39"/>
      <c r="L34" s="39"/>
      <c r="M34" s="39"/>
      <c r="N34" s="14">
        <f>青森管轄!N34+八戸管轄!H34</f>
        <v>225598</v>
      </c>
    </row>
    <row r="35" spans="1:14" ht="21" customHeight="1">
      <c r="A35" s="146"/>
      <c r="B35" s="149"/>
      <c r="C35" s="11" t="s">
        <v>58</v>
      </c>
      <c r="D35" s="37">
        <f>上北郡!N35-上北郡!D35-上北郡!E35</f>
        <v>85</v>
      </c>
      <c r="E35" s="13">
        <f>三戸郡!N35</f>
        <v>52</v>
      </c>
      <c r="F35" s="13">
        <f t="shared" si="0"/>
        <v>137</v>
      </c>
      <c r="G35" s="61">
        <f>県内10市!K36+県内10市!L36+県内10市!M36</f>
        <v>512</v>
      </c>
      <c r="H35" s="76">
        <f t="shared" si="1"/>
        <v>649</v>
      </c>
      <c r="I35" s="39"/>
      <c r="J35" s="39"/>
      <c r="K35" s="39"/>
      <c r="L35" s="39"/>
      <c r="M35" s="39"/>
      <c r="N35" s="14">
        <f>青森管轄!N35+八戸管轄!H35</f>
        <v>1811</v>
      </c>
    </row>
    <row r="36" spans="1:14" ht="21" customHeight="1">
      <c r="A36" s="146"/>
      <c r="B36" s="149"/>
      <c r="C36" s="11" t="s">
        <v>59</v>
      </c>
      <c r="D36" s="37">
        <f>上北郡!N36-上北郡!D36-上北郡!E36</f>
        <v>16161</v>
      </c>
      <c r="E36" s="13">
        <f>三戸郡!N36</f>
        <v>12172</v>
      </c>
      <c r="F36" s="13">
        <f t="shared" si="0"/>
        <v>28333</v>
      </c>
      <c r="G36" s="61">
        <f>県内10市!K37+県内10市!L37+県内10市!M37</f>
        <v>68025</v>
      </c>
      <c r="H36" s="76">
        <f t="shared" si="1"/>
        <v>96358</v>
      </c>
      <c r="I36" s="39"/>
      <c r="J36" s="39"/>
      <c r="K36" s="39"/>
      <c r="L36" s="39"/>
      <c r="M36" s="39"/>
      <c r="N36" s="14">
        <f>青森管轄!N36+八戸管轄!H36</f>
        <v>227409</v>
      </c>
    </row>
    <row r="37" spans="1:14" ht="21" customHeight="1">
      <c r="A37" s="146"/>
      <c r="B37" s="149" t="s">
        <v>26</v>
      </c>
      <c r="C37" s="11" t="s">
        <v>57</v>
      </c>
      <c r="D37" s="37">
        <f>上北郡!N37-上北郡!D37-上北郡!E37</f>
        <v>29448</v>
      </c>
      <c r="E37" s="13">
        <f>三戸郡!N37</f>
        <v>21272</v>
      </c>
      <c r="F37" s="13">
        <f t="shared" si="0"/>
        <v>50720</v>
      </c>
      <c r="G37" s="61">
        <f>県内10市!K38+県内10市!L38+県内10市!M38</f>
        <v>119815</v>
      </c>
      <c r="H37" s="76">
        <f t="shared" si="1"/>
        <v>170535</v>
      </c>
      <c r="I37" s="12"/>
      <c r="J37" s="12"/>
      <c r="K37" s="12"/>
      <c r="L37" s="12"/>
      <c r="M37" s="12"/>
      <c r="N37" s="14">
        <f>青森管轄!N37+八戸管轄!H37</f>
        <v>405483</v>
      </c>
    </row>
    <row r="38" spans="1:14" ht="21" customHeight="1">
      <c r="A38" s="146"/>
      <c r="B38" s="149"/>
      <c r="C38" s="11" t="s">
        <v>58</v>
      </c>
      <c r="D38" s="37">
        <f>上北郡!N38-上北郡!D38-上北郡!E38</f>
        <v>136</v>
      </c>
      <c r="E38" s="13">
        <f>三戸郡!N38</f>
        <v>73</v>
      </c>
      <c r="F38" s="13">
        <f t="shared" si="0"/>
        <v>209</v>
      </c>
      <c r="G38" s="61">
        <f>県内10市!K39+県内10市!L39+県内10市!M39</f>
        <v>627</v>
      </c>
      <c r="H38" s="76">
        <f t="shared" si="1"/>
        <v>836</v>
      </c>
      <c r="I38" s="12"/>
      <c r="J38" s="12"/>
      <c r="K38" s="12"/>
      <c r="L38" s="12"/>
      <c r="M38" s="12"/>
      <c r="N38" s="14">
        <f>青森管轄!N38+八戸管轄!H38</f>
        <v>2461</v>
      </c>
    </row>
    <row r="39" spans="1:14" ht="21" customHeight="1" thickBot="1">
      <c r="A39" s="147"/>
      <c r="B39" s="150"/>
      <c r="C39" s="15" t="s">
        <v>59</v>
      </c>
      <c r="D39" s="60">
        <f>上北郡!N39-上北郡!D39-上北郡!E39</f>
        <v>29584</v>
      </c>
      <c r="E39" s="41">
        <f>三戸郡!N39</f>
        <v>21345</v>
      </c>
      <c r="F39" s="68">
        <f t="shared" si="0"/>
        <v>50929</v>
      </c>
      <c r="G39" s="61">
        <f>県内10市!K40+県内10市!L40+県内10市!M40</f>
        <v>120442</v>
      </c>
      <c r="H39" s="77">
        <f t="shared" si="1"/>
        <v>171371</v>
      </c>
      <c r="I39" s="21"/>
      <c r="J39" s="21"/>
      <c r="K39" s="21"/>
      <c r="L39" s="21"/>
      <c r="M39" s="21"/>
      <c r="N39" s="17">
        <f>青森管轄!N39+八戸管轄!H39</f>
        <v>407944</v>
      </c>
    </row>
    <row r="40" spans="1:14" ht="21" customHeight="1">
      <c r="A40" s="114" t="s">
        <v>63</v>
      </c>
      <c r="B40" s="115"/>
      <c r="C40" s="7" t="s">
        <v>57</v>
      </c>
      <c r="D40" s="56">
        <f>上北郡!N40-上北郡!D40-上北郡!E40</f>
        <v>1021</v>
      </c>
      <c r="E40" s="33">
        <f>三戸郡!N40</f>
        <v>721</v>
      </c>
      <c r="F40" s="41">
        <f t="shared" si="0"/>
        <v>1742</v>
      </c>
      <c r="G40" s="33">
        <f>県内10市!K41+県内10市!L41+県内10市!M41</f>
        <v>3940</v>
      </c>
      <c r="H40" s="78">
        <f t="shared" si="1"/>
        <v>5682</v>
      </c>
      <c r="I40" s="75"/>
      <c r="J40" s="75"/>
      <c r="K40" s="75"/>
      <c r="L40" s="75"/>
      <c r="M40" s="75"/>
      <c r="N40" s="10">
        <f>青森管轄!N40+八戸管轄!H40</f>
        <v>14643</v>
      </c>
    </row>
    <row r="41" spans="1:14" ht="21" customHeight="1">
      <c r="A41" s="116"/>
      <c r="B41" s="117"/>
      <c r="C41" s="11" t="s">
        <v>58</v>
      </c>
      <c r="D41" s="37">
        <f>上北郡!N41-上北郡!D41-上北郡!E41</f>
        <v>308</v>
      </c>
      <c r="E41" s="13">
        <f>三戸郡!N41</f>
        <v>228</v>
      </c>
      <c r="F41" s="13">
        <f t="shared" si="0"/>
        <v>536</v>
      </c>
      <c r="G41" s="61">
        <f>県内10市!K42+県内10市!L42+県内10市!M42</f>
        <v>1570</v>
      </c>
      <c r="H41" s="76">
        <f t="shared" si="1"/>
        <v>2106</v>
      </c>
      <c r="I41" s="39"/>
      <c r="J41" s="39"/>
      <c r="K41" s="39"/>
      <c r="L41" s="39"/>
      <c r="M41" s="39"/>
      <c r="N41" s="14">
        <f>青森管轄!N41+八戸管轄!H41</f>
        <v>5282</v>
      </c>
    </row>
    <row r="42" spans="1:14" ht="21" customHeight="1" thickBot="1">
      <c r="A42" s="118"/>
      <c r="B42" s="119"/>
      <c r="C42" s="15" t="s">
        <v>59</v>
      </c>
      <c r="D42" s="60">
        <f>上北郡!N42-上北郡!D42-上北郡!E42</f>
        <v>1329</v>
      </c>
      <c r="E42" s="41">
        <f>三戸郡!N42</f>
        <v>949</v>
      </c>
      <c r="F42" s="68">
        <f t="shared" si="0"/>
        <v>2278</v>
      </c>
      <c r="G42" s="64">
        <f>県内10市!K43+県内10市!L43+県内10市!M43</f>
        <v>5510</v>
      </c>
      <c r="H42" s="77">
        <f t="shared" si="1"/>
        <v>7788</v>
      </c>
      <c r="I42" s="79"/>
      <c r="J42" s="79"/>
      <c r="K42" s="79"/>
      <c r="L42" s="79"/>
      <c r="M42" s="79"/>
      <c r="N42" s="17">
        <f>青森管轄!N42+八戸管轄!H42</f>
        <v>19925</v>
      </c>
    </row>
    <row r="43" spans="1:14" ht="21" customHeight="1">
      <c r="A43" s="114" t="s">
        <v>64</v>
      </c>
      <c r="B43" s="115"/>
      <c r="C43" s="7" t="s">
        <v>57</v>
      </c>
      <c r="D43" s="56">
        <f>上北郡!N43-上北郡!D43-上北郡!E43</f>
        <v>837</v>
      </c>
      <c r="E43" s="33">
        <f>三戸郡!N43</f>
        <v>368</v>
      </c>
      <c r="F43" s="41">
        <f t="shared" si="0"/>
        <v>1205</v>
      </c>
      <c r="G43" s="41">
        <f>県内10市!K44+県内10市!L44+県内10市!M44</f>
        <v>1839</v>
      </c>
      <c r="H43" s="78">
        <f t="shared" si="1"/>
        <v>3044</v>
      </c>
      <c r="I43" s="75"/>
      <c r="J43" s="75"/>
      <c r="K43" s="75"/>
      <c r="L43" s="75"/>
      <c r="M43" s="75"/>
      <c r="N43" s="10">
        <f>青森管轄!N43+八戸管轄!H43</f>
        <v>9582</v>
      </c>
    </row>
    <row r="44" spans="1:14" ht="21" customHeight="1">
      <c r="A44" s="116"/>
      <c r="B44" s="117"/>
      <c r="C44" s="11" t="s">
        <v>58</v>
      </c>
      <c r="D44" s="37">
        <f>上北郡!N44-上北郡!D44-上北郡!E44</f>
        <v>2</v>
      </c>
      <c r="E44" s="13">
        <f>三戸郡!N44</f>
        <v>0</v>
      </c>
      <c r="F44" s="13">
        <f t="shared" si="0"/>
        <v>2</v>
      </c>
      <c r="G44" s="61">
        <f>県内10市!K45+県内10市!L45+県内10市!M45</f>
        <v>10</v>
      </c>
      <c r="H44" s="76">
        <f t="shared" si="1"/>
        <v>12</v>
      </c>
      <c r="I44" s="39"/>
      <c r="J44" s="39"/>
      <c r="K44" s="39"/>
      <c r="L44" s="39"/>
      <c r="M44" s="39"/>
      <c r="N44" s="14">
        <f>青森管轄!N44+八戸管轄!H44</f>
        <v>25</v>
      </c>
    </row>
    <row r="45" spans="1:14" ht="21" customHeight="1" thickBot="1">
      <c r="A45" s="118"/>
      <c r="B45" s="119"/>
      <c r="C45" s="15" t="s">
        <v>59</v>
      </c>
      <c r="D45" s="60">
        <f>上北郡!N45-上北郡!D45-上北郡!E45</f>
        <v>839</v>
      </c>
      <c r="E45" s="41">
        <f>三戸郡!N45</f>
        <v>368</v>
      </c>
      <c r="F45" s="41">
        <f t="shared" si="0"/>
        <v>1207</v>
      </c>
      <c r="G45" s="61">
        <f>県内10市!K46+県内10市!L46+県内10市!M46</f>
        <v>1849</v>
      </c>
      <c r="H45" s="78">
        <f t="shared" si="1"/>
        <v>3056</v>
      </c>
      <c r="I45" s="79"/>
      <c r="J45" s="79"/>
      <c r="K45" s="79"/>
      <c r="L45" s="79"/>
      <c r="M45" s="79"/>
      <c r="N45" s="17">
        <f>青森管轄!N45+八戸管轄!H45</f>
        <v>9607</v>
      </c>
    </row>
    <row r="46" spans="1:14" ht="21" customHeight="1" thickBot="1">
      <c r="A46" s="128" t="s">
        <v>65</v>
      </c>
      <c r="B46" s="129"/>
      <c r="C46" s="130"/>
      <c r="D46" s="56">
        <f>上北郡!N46-上北郡!D46-上北郡!E46</f>
        <v>39503</v>
      </c>
      <c r="E46" s="33">
        <f>三戸郡!N46</f>
        <v>27532</v>
      </c>
      <c r="F46" s="19">
        <f t="shared" si="0"/>
        <v>67035</v>
      </c>
      <c r="G46" s="19">
        <f>県内10市!K47+県内10市!L47+県内10市!M47</f>
        <v>150521</v>
      </c>
      <c r="H46" s="26">
        <f t="shared" si="1"/>
        <v>217556</v>
      </c>
      <c r="I46" s="46"/>
      <c r="J46" s="46"/>
      <c r="K46" s="46"/>
      <c r="L46" s="46"/>
      <c r="M46" s="46"/>
      <c r="N46" s="10">
        <f>青森管轄!N46+八戸管轄!H46</f>
        <v>522257</v>
      </c>
    </row>
    <row r="47" spans="1:14" ht="21" customHeight="1" thickBot="1">
      <c r="A47" s="128" t="s">
        <v>32</v>
      </c>
      <c r="B47" s="129"/>
      <c r="C47" s="130"/>
      <c r="D47" s="56">
        <f>上北郡!N47-上北郡!D47-上北郡!E47</f>
        <v>937</v>
      </c>
      <c r="E47" s="33">
        <f>三戸郡!N47</f>
        <v>708</v>
      </c>
      <c r="F47" s="19">
        <f t="shared" si="0"/>
        <v>1645</v>
      </c>
      <c r="G47" s="19">
        <f>県内10市!K48+県内10市!L48+県内10市!M48</f>
        <v>3530</v>
      </c>
      <c r="H47" s="26">
        <f t="shared" si="1"/>
        <v>5175</v>
      </c>
      <c r="I47" s="46"/>
      <c r="J47" s="46"/>
      <c r="K47" s="46"/>
      <c r="L47" s="46"/>
      <c r="M47" s="46"/>
      <c r="N47" s="10">
        <f>青森管轄!N47+八戸管轄!H47</f>
        <v>12734</v>
      </c>
    </row>
    <row r="48" spans="1:14" ht="21" customHeight="1" thickBot="1">
      <c r="A48" s="128" t="s">
        <v>66</v>
      </c>
      <c r="B48" s="129"/>
      <c r="C48" s="130"/>
      <c r="D48" s="56">
        <f>上北郡!N48-上北郡!D48-上北郡!E48</f>
        <v>40440</v>
      </c>
      <c r="E48" s="33">
        <f>三戸郡!N48</f>
        <v>28240</v>
      </c>
      <c r="F48" s="19">
        <f t="shared" si="0"/>
        <v>68680</v>
      </c>
      <c r="G48" s="19">
        <f>県内10市!K49+県内10市!L49+県内10市!M49</f>
        <v>154051</v>
      </c>
      <c r="H48" s="26">
        <f t="shared" si="1"/>
        <v>222731</v>
      </c>
      <c r="I48" s="46"/>
      <c r="J48" s="46"/>
      <c r="K48" s="46"/>
      <c r="L48" s="46"/>
      <c r="M48" s="46"/>
      <c r="N48" s="10">
        <f>青森管轄!N48+八戸管轄!H48</f>
        <v>534991</v>
      </c>
    </row>
    <row r="49" spans="1:14" ht="21" customHeight="1">
      <c r="A49" s="167" t="s">
        <v>34</v>
      </c>
      <c r="B49" s="115" t="s">
        <v>67</v>
      </c>
      <c r="C49" s="7" t="s">
        <v>68</v>
      </c>
      <c r="D49" s="56">
        <f>上北郡!N49-上北郡!D49-上北郡!E49</f>
        <v>19590</v>
      </c>
      <c r="E49" s="33">
        <f>三戸郡!N49</f>
        <v>17442</v>
      </c>
      <c r="F49" s="41">
        <f t="shared" si="0"/>
        <v>37032</v>
      </c>
      <c r="G49" s="41">
        <f>県内10市!K50+県内10市!L50+県内10市!M50</f>
        <v>80215</v>
      </c>
      <c r="H49" s="78">
        <f t="shared" si="1"/>
        <v>117247</v>
      </c>
      <c r="I49" s="75"/>
      <c r="J49" s="75"/>
      <c r="K49" s="75"/>
      <c r="L49" s="75"/>
      <c r="M49" s="75"/>
      <c r="N49" s="10">
        <f>青森管轄!N49+八戸管轄!H49</f>
        <v>320880</v>
      </c>
    </row>
    <row r="50" spans="1:14" ht="21" customHeight="1">
      <c r="A50" s="132"/>
      <c r="B50" s="117"/>
      <c r="C50" s="11" t="s">
        <v>69</v>
      </c>
      <c r="D50" s="37">
        <f>上北郡!N50-上北郡!D50-上北郡!E50</f>
        <v>11168</v>
      </c>
      <c r="E50" s="13">
        <f>三戸郡!N50</f>
        <v>12456</v>
      </c>
      <c r="F50" s="13">
        <f t="shared" si="0"/>
        <v>23624</v>
      </c>
      <c r="G50" s="61">
        <f>県内10市!K51+県内10市!L51+県内10市!M51</f>
        <v>26481</v>
      </c>
      <c r="H50" s="76">
        <f t="shared" si="1"/>
        <v>50105</v>
      </c>
      <c r="I50" s="39"/>
      <c r="J50" s="39"/>
      <c r="K50" s="39"/>
      <c r="L50" s="39"/>
      <c r="M50" s="39"/>
      <c r="N50" s="14">
        <f>青森管轄!N50+八戸管轄!H50</f>
        <v>132003</v>
      </c>
    </row>
    <row r="51" spans="1:14" ht="21" customHeight="1">
      <c r="A51" s="132"/>
      <c r="B51" s="117"/>
      <c r="C51" s="11" t="s">
        <v>59</v>
      </c>
      <c r="D51" s="37">
        <f>上北郡!N51-上北郡!D51-上北郡!E51</f>
        <v>30758</v>
      </c>
      <c r="E51" s="13">
        <f>三戸郡!N51</f>
        <v>29898</v>
      </c>
      <c r="F51" s="13">
        <f t="shared" si="0"/>
        <v>60656</v>
      </c>
      <c r="G51" s="61">
        <f>県内10市!K52+県内10市!L52+県内10市!M52</f>
        <v>106696</v>
      </c>
      <c r="H51" s="76">
        <f t="shared" si="1"/>
        <v>167352</v>
      </c>
      <c r="I51" s="39"/>
      <c r="J51" s="39"/>
      <c r="K51" s="39"/>
      <c r="L51" s="39"/>
      <c r="M51" s="39"/>
      <c r="N51" s="14">
        <f>青森管轄!N51+八戸管轄!H51</f>
        <v>452883</v>
      </c>
    </row>
    <row r="52" spans="1:14" ht="21" customHeight="1">
      <c r="A52" s="132"/>
      <c r="B52" s="135" t="s">
        <v>38</v>
      </c>
      <c r="C52" s="136"/>
      <c r="D52" s="37">
        <f>上北郡!N52-上北郡!D52-上北郡!E52</f>
        <v>157</v>
      </c>
      <c r="E52" s="13">
        <f>三戸郡!N52</f>
        <v>125</v>
      </c>
      <c r="F52" s="13">
        <f t="shared" si="0"/>
        <v>282</v>
      </c>
      <c r="G52" s="61">
        <f>県内10市!K53+県内10市!L53+県内10市!M53</f>
        <v>545</v>
      </c>
      <c r="H52" s="76">
        <f t="shared" si="1"/>
        <v>827</v>
      </c>
      <c r="I52" s="39"/>
      <c r="J52" s="39"/>
      <c r="K52" s="39"/>
      <c r="L52" s="39"/>
      <c r="M52" s="39"/>
      <c r="N52" s="14">
        <f>青森管轄!N52+八戸管轄!H52</f>
        <v>2396</v>
      </c>
    </row>
    <row r="53" spans="1:14" ht="21" customHeight="1" thickBot="1">
      <c r="A53" s="151"/>
      <c r="B53" s="168" t="s">
        <v>39</v>
      </c>
      <c r="C53" s="169"/>
      <c r="D53" s="80" t="s">
        <v>40</v>
      </c>
      <c r="E53" s="50" t="str">
        <f>三戸郡!N53</f>
        <v>-</v>
      </c>
      <c r="F53" s="49" t="s">
        <v>40</v>
      </c>
      <c r="G53" s="24" t="s">
        <v>40</v>
      </c>
      <c r="H53" s="81" t="s">
        <v>40</v>
      </c>
      <c r="I53" s="79"/>
      <c r="J53" s="79"/>
      <c r="K53" s="79"/>
      <c r="L53" s="79"/>
      <c r="M53" s="79"/>
      <c r="N53" s="82" t="s">
        <v>40</v>
      </c>
    </row>
    <row r="54" spans="1:14" ht="21" customHeight="1" thickBot="1">
      <c r="A54" s="120" t="s">
        <v>41</v>
      </c>
      <c r="B54" s="121"/>
      <c r="C54" s="122"/>
      <c r="D54" s="56">
        <f>上北郡!N54-上北郡!D54-上北郡!E54</f>
        <v>30915</v>
      </c>
      <c r="E54" s="33">
        <f>三戸郡!N54</f>
        <v>30023</v>
      </c>
      <c r="F54" s="19">
        <f t="shared" si="0"/>
        <v>60938</v>
      </c>
      <c r="G54" s="19">
        <f>県内10市!K55+県内10市!L55+県内10市!M55</f>
        <v>107241</v>
      </c>
      <c r="H54" s="26">
        <f t="shared" si="1"/>
        <v>168179</v>
      </c>
      <c r="I54" s="46"/>
      <c r="J54" s="46"/>
      <c r="K54" s="46"/>
      <c r="L54" s="46"/>
      <c r="M54" s="46"/>
      <c r="N54" s="10">
        <f>青森管轄!N54+八戸管轄!H54</f>
        <v>455279</v>
      </c>
    </row>
    <row r="55" spans="1:14" ht="23.25" customHeight="1" thickBot="1">
      <c r="A55" s="123" t="s">
        <v>42</v>
      </c>
      <c r="B55" s="124"/>
      <c r="C55" s="125"/>
      <c r="D55" s="53">
        <f>上北郡!N55-上北郡!D55-上北郡!E55</f>
        <v>71355</v>
      </c>
      <c r="E55" s="26">
        <f>三戸郡!N55</f>
        <v>58263</v>
      </c>
      <c r="F55" s="26">
        <f t="shared" si="0"/>
        <v>129618</v>
      </c>
      <c r="G55" s="26">
        <f>県内10市!K56+県内10市!L56+県内10市!M56</f>
        <v>261292</v>
      </c>
      <c r="H55" s="26">
        <f t="shared" si="1"/>
        <v>390910</v>
      </c>
      <c r="I55" s="55"/>
      <c r="J55" s="55"/>
      <c r="K55" s="55"/>
      <c r="L55" s="55"/>
      <c r="M55" s="55"/>
      <c r="N55" s="27">
        <f>青森管轄!N55+八戸管轄!H55</f>
        <v>990270</v>
      </c>
    </row>
    <row r="58" spans="1:14">
      <c r="A58" s="126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</row>
    <row r="59" spans="1:14">
      <c r="A59" s="127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</row>
  </sheetData>
  <mergeCells count="40">
    <mergeCell ref="E6:E9"/>
    <mergeCell ref="F6:F9"/>
    <mergeCell ref="G6:G9"/>
    <mergeCell ref="H6:H9"/>
    <mergeCell ref="N6:N9"/>
    <mergeCell ref="A7:A9"/>
    <mergeCell ref="B7:B9"/>
    <mergeCell ref="C7:C9"/>
    <mergeCell ref="A10:A21"/>
    <mergeCell ref="B10:B12"/>
    <mergeCell ref="B13:B15"/>
    <mergeCell ref="B16:B18"/>
    <mergeCell ref="B19:B21"/>
    <mergeCell ref="I6:I9"/>
    <mergeCell ref="J6:J9"/>
    <mergeCell ref="K6:K9"/>
    <mergeCell ref="L6:L9"/>
    <mergeCell ref="M6:M9"/>
    <mergeCell ref="A6:C6"/>
    <mergeCell ref="D6:D9"/>
    <mergeCell ref="A22:A30"/>
    <mergeCell ref="B22:B24"/>
    <mergeCell ref="B25:B27"/>
    <mergeCell ref="B28:B30"/>
    <mergeCell ref="A31:A39"/>
    <mergeCell ref="B31:B33"/>
    <mergeCell ref="B34:B36"/>
    <mergeCell ref="B37:B39"/>
    <mergeCell ref="A54:C54"/>
    <mergeCell ref="A55:C55"/>
    <mergeCell ref="A58:N59"/>
    <mergeCell ref="A40:B42"/>
    <mergeCell ref="A43:B45"/>
    <mergeCell ref="A46:C46"/>
    <mergeCell ref="A47:C47"/>
    <mergeCell ref="A48:C48"/>
    <mergeCell ref="A49:A53"/>
    <mergeCell ref="B49:B51"/>
    <mergeCell ref="B52:C52"/>
    <mergeCell ref="B53:C53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FF940-CA7F-457F-9D41-E4D3304C43BF}">
  <sheetPr>
    <tabColor rgb="FF92D050"/>
  </sheetPr>
  <dimension ref="A1:N59"/>
  <sheetViews>
    <sheetView zoomScaleNormal="100" workbookViewId="0">
      <selection activeCell="N55" sqref="A1:N55"/>
    </sheetView>
  </sheetViews>
  <sheetFormatPr defaultRowHeight="13.5"/>
  <cols>
    <col min="1" max="1" width="4" style="1" customWidth="1"/>
    <col min="2" max="2" width="7.25" style="1" customWidth="1"/>
    <col min="3" max="3" width="9" style="1"/>
    <col min="4" max="14" width="9.5" style="1" customWidth="1"/>
    <col min="15" max="16384" width="9" style="1"/>
  </cols>
  <sheetData>
    <row r="1" spans="1:14" ht="15" customHeight="1"/>
    <row r="2" spans="1:14" ht="15" customHeight="1"/>
    <row r="3" spans="1:14" ht="15" customHeight="1">
      <c r="A3" s="28"/>
      <c r="B3" s="28"/>
      <c r="C3" s="28"/>
      <c r="D3" s="28"/>
      <c r="E3" s="28"/>
      <c r="F3" s="29"/>
      <c r="G3" s="1" t="s">
        <v>43</v>
      </c>
    </row>
    <row r="4" spans="1:14" ht="15" customHeight="1">
      <c r="A4" s="6"/>
      <c r="B4" s="83" t="s">
        <v>79</v>
      </c>
      <c r="C4" s="84"/>
      <c r="D4" s="85"/>
      <c r="E4" s="86"/>
      <c r="L4" s="87"/>
      <c r="M4" s="87"/>
      <c r="N4" s="30"/>
    </row>
    <row r="5" spans="1:14" ht="15" customHeight="1" thickBot="1">
      <c r="L5" s="31"/>
      <c r="M5" s="31"/>
      <c r="N5" s="31"/>
    </row>
    <row r="6" spans="1:14" ht="48" customHeight="1">
      <c r="A6" s="158" t="s">
        <v>3</v>
      </c>
      <c r="B6" s="159"/>
      <c r="C6" s="160"/>
      <c r="D6" s="177" t="s">
        <v>80</v>
      </c>
      <c r="E6" s="179" t="s">
        <v>81</v>
      </c>
      <c r="F6" s="164" t="s">
        <v>82</v>
      </c>
      <c r="G6" s="164" t="s">
        <v>83</v>
      </c>
      <c r="H6" s="164"/>
      <c r="I6" s="164"/>
      <c r="J6" s="164"/>
      <c r="K6" s="164"/>
      <c r="L6" s="164"/>
      <c r="M6" s="181"/>
      <c r="N6" s="170" t="s">
        <v>23</v>
      </c>
    </row>
    <row r="7" spans="1:14">
      <c r="A7" s="132" t="s">
        <v>53</v>
      </c>
      <c r="B7" s="149" t="s">
        <v>54</v>
      </c>
      <c r="C7" s="152" t="s">
        <v>55</v>
      </c>
      <c r="D7" s="178"/>
      <c r="E7" s="180"/>
      <c r="F7" s="173"/>
      <c r="G7" s="173"/>
      <c r="H7" s="173"/>
      <c r="I7" s="175"/>
      <c r="J7" s="175"/>
      <c r="K7" s="173"/>
      <c r="L7" s="173"/>
      <c r="M7" s="182"/>
      <c r="N7" s="171"/>
    </row>
    <row r="8" spans="1:14">
      <c r="A8" s="132"/>
      <c r="B8" s="149"/>
      <c r="C8" s="152"/>
      <c r="D8" s="178"/>
      <c r="E8" s="180"/>
      <c r="F8" s="173"/>
      <c r="G8" s="173"/>
      <c r="H8" s="173"/>
      <c r="I8" s="175"/>
      <c r="J8" s="175"/>
      <c r="K8" s="173"/>
      <c r="L8" s="173"/>
      <c r="M8" s="182"/>
      <c r="N8" s="171"/>
    </row>
    <row r="9" spans="1:14" ht="18.75" customHeight="1" thickBot="1">
      <c r="A9" s="151"/>
      <c r="B9" s="150"/>
      <c r="C9" s="153"/>
      <c r="D9" s="195"/>
      <c r="E9" s="196"/>
      <c r="F9" s="174"/>
      <c r="G9" s="174"/>
      <c r="H9" s="174"/>
      <c r="I9" s="176"/>
      <c r="J9" s="176"/>
      <c r="K9" s="174"/>
      <c r="L9" s="174"/>
      <c r="M9" s="183"/>
      <c r="N9" s="172"/>
    </row>
    <row r="10" spans="1:14" ht="21" customHeight="1">
      <c r="A10" s="145" t="s">
        <v>19</v>
      </c>
      <c r="B10" s="148" t="s">
        <v>56</v>
      </c>
      <c r="C10" s="7" t="s">
        <v>57</v>
      </c>
      <c r="D10" s="8">
        <v>231</v>
      </c>
      <c r="E10" s="9">
        <v>131</v>
      </c>
      <c r="F10" s="9">
        <v>55</v>
      </c>
      <c r="G10" s="9">
        <v>64</v>
      </c>
      <c r="H10" s="9"/>
      <c r="I10" s="9"/>
      <c r="J10" s="9"/>
      <c r="K10" s="9"/>
      <c r="L10" s="9"/>
      <c r="M10" s="88"/>
      <c r="N10" s="10">
        <f t="shared" ref="N10:N52" si="0">SUM(D10:M10)</f>
        <v>481</v>
      </c>
    </row>
    <row r="11" spans="1:14" ht="21" customHeight="1">
      <c r="A11" s="146"/>
      <c r="B11" s="149"/>
      <c r="C11" s="11" t="s">
        <v>58</v>
      </c>
      <c r="D11" s="12">
        <v>8</v>
      </c>
      <c r="E11" s="13">
        <v>22</v>
      </c>
      <c r="F11" s="13">
        <v>3</v>
      </c>
      <c r="G11" s="13">
        <v>21</v>
      </c>
      <c r="H11" s="13"/>
      <c r="I11" s="13"/>
      <c r="J11" s="13"/>
      <c r="K11" s="13"/>
      <c r="L11" s="13"/>
      <c r="M11" s="38"/>
      <c r="N11" s="14">
        <f t="shared" si="0"/>
        <v>54</v>
      </c>
    </row>
    <row r="12" spans="1:14" ht="21" customHeight="1">
      <c r="A12" s="146"/>
      <c r="B12" s="149"/>
      <c r="C12" s="11" t="s">
        <v>59</v>
      </c>
      <c r="D12" s="12">
        <f>SUM(D10:D11)</f>
        <v>239</v>
      </c>
      <c r="E12" s="13">
        <f>SUM(E10:E11)</f>
        <v>153</v>
      </c>
      <c r="F12" s="13">
        <f>SUM(F10:F11)</f>
        <v>58</v>
      </c>
      <c r="G12" s="13">
        <f>SUM(G10:G11)</f>
        <v>85</v>
      </c>
      <c r="H12" s="13"/>
      <c r="I12" s="13"/>
      <c r="J12" s="13"/>
      <c r="K12" s="13"/>
      <c r="L12" s="13"/>
      <c r="M12" s="38"/>
      <c r="N12" s="14">
        <f t="shared" si="0"/>
        <v>535</v>
      </c>
    </row>
    <row r="13" spans="1:14" ht="21" customHeight="1">
      <c r="A13" s="146"/>
      <c r="B13" s="149" t="s">
        <v>60</v>
      </c>
      <c r="C13" s="11" t="s">
        <v>57</v>
      </c>
      <c r="D13" s="12">
        <v>515</v>
      </c>
      <c r="E13" s="13">
        <v>187</v>
      </c>
      <c r="F13" s="13">
        <v>90</v>
      </c>
      <c r="G13" s="13">
        <v>141</v>
      </c>
      <c r="H13" s="13"/>
      <c r="I13" s="13"/>
      <c r="J13" s="13"/>
      <c r="K13" s="13"/>
      <c r="L13" s="13"/>
      <c r="M13" s="38"/>
      <c r="N13" s="17">
        <f t="shared" si="0"/>
        <v>933</v>
      </c>
    </row>
    <row r="14" spans="1:14" ht="21" customHeight="1">
      <c r="A14" s="146"/>
      <c r="B14" s="149"/>
      <c r="C14" s="11" t="s">
        <v>58</v>
      </c>
      <c r="D14" s="12">
        <v>2</v>
      </c>
      <c r="E14" s="13"/>
      <c r="F14" s="13">
        <v>2</v>
      </c>
      <c r="G14" s="13">
        <v>0</v>
      </c>
      <c r="H14" s="13"/>
      <c r="I14" s="13"/>
      <c r="J14" s="13"/>
      <c r="K14" s="13"/>
      <c r="L14" s="13"/>
      <c r="M14" s="38"/>
      <c r="N14" s="14">
        <f t="shared" si="0"/>
        <v>4</v>
      </c>
    </row>
    <row r="15" spans="1:14" ht="21" customHeight="1">
      <c r="A15" s="146"/>
      <c r="B15" s="149"/>
      <c r="C15" s="11" t="s">
        <v>59</v>
      </c>
      <c r="D15" s="12">
        <f>SUM(D13:D14)</f>
        <v>517</v>
      </c>
      <c r="E15" s="13">
        <f>SUM(E13:E14)</f>
        <v>187</v>
      </c>
      <c r="F15" s="13">
        <f>SUM(F13:F14)</f>
        <v>92</v>
      </c>
      <c r="G15" s="13">
        <f>SUM(G13:G14)</f>
        <v>141</v>
      </c>
      <c r="H15" s="13"/>
      <c r="I15" s="13"/>
      <c r="J15" s="13"/>
      <c r="K15" s="13"/>
      <c r="L15" s="13"/>
      <c r="M15" s="38"/>
      <c r="N15" s="17">
        <f t="shared" si="0"/>
        <v>937</v>
      </c>
    </row>
    <row r="16" spans="1:14" ht="21" customHeight="1">
      <c r="A16" s="146"/>
      <c r="B16" s="149" t="s">
        <v>61</v>
      </c>
      <c r="C16" s="11" t="s">
        <v>57</v>
      </c>
      <c r="D16" s="12">
        <v>0</v>
      </c>
      <c r="E16" s="13">
        <v>2</v>
      </c>
      <c r="F16" s="13">
        <v>2</v>
      </c>
      <c r="G16" s="13">
        <v>0</v>
      </c>
      <c r="H16" s="13"/>
      <c r="I16" s="13"/>
      <c r="J16" s="13"/>
      <c r="K16" s="13"/>
      <c r="L16" s="13"/>
      <c r="M16" s="38"/>
      <c r="N16" s="14">
        <f t="shared" si="0"/>
        <v>4</v>
      </c>
    </row>
    <row r="17" spans="1:14" ht="21" customHeight="1">
      <c r="A17" s="146"/>
      <c r="B17" s="149"/>
      <c r="C17" s="11" t="s">
        <v>58</v>
      </c>
      <c r="D17" s="12">
        <v>0</v>
      </c>
      <c r="E17" s="13">
        <v>2</v>
      </c>
      <c r="F17" s="13">
        <v>0</v>
      </c>
      <c r="G17" s="13">
        <v>3</v>
      </c>
      <c r="H17" s="13"/>
      <c r="I17" s="13"/>
      <c r="J17" s="13"/>
      <c r="K17" s="13"/>
      <c r="L17" s="13"/>
      <c r="M17" s="38"/>
      <c r="N17" s="17">
        <f t="shared" si="0"/>
        <v>5</v>
      </c>
    </row>
    <row r="18" spans="1:14" ht="21" customHeight="1">
      <c r="A18" s="146"/>
      <c r="B18" s="149"/>
      <c r="C18" s="11" t="s">
        <v>59</v>
      </c>
      <c r="D18" s="12">
        <f>SUM(D16:D17)</f>
        <v>0</v>
      </c>
      <c r="E18" s="12">
        <f>SUM(E16:E17)</f>
        <v>4</v>
      </c>
      <c r="F18" s="12">
        <f>SUM(F16:F17)</f>
        <v>2</v>
      </c>
      <c r="G18" s="12">
        <f>SUM(G16:G17)</f>
        <v>3</v>
      </c>
      <c r="H18" s="12"/>
      <c r="I18" s="12"/>
      <c r="J18" s="12"/>
      <c r="K18" s="12"/>
      <c r="L18" s="12"/>
      <c r="M18" s="89"/>
      <c r="N18" s="14">
        <f t="shared" si="0"/>
        <v>9</v>
      </c>
    </row>
    <row r="19" spans="1:14" ht="21" customHeight="1">
      <c r="A19" s="146"/>
      <c r="B19" s="149" t="s">
        <v>26</v>
      </c>
      <c r="C19" s="11" t="s">
        <v>57</v>
      </c>
      <c r="D19" s="12">
        <f>SUM(D10,D13,D16)</f>
        <v>746</v>
      </c>
      <c r="E19" s="12">
        <f>SUM(E10,E13,E16)</f>
        <v>320</v>
      </c>
      <c r="F19" s="12">
        <f t="shared" ref="F19:G20" si="1">SUM(F10,F13,F16)</f>
        <v>147</v>
      </c>
      <c r="G19" s="12">
        <f t="shared" si="1"/>
        <v>205</v>
      </c>
      <c r="H19" s="12"/>
      <c r="I19" s="12"/>
      <c r="J19" s="12"/>
      <c r="K19" s="12"/>
      <c r="L19" s="12"/>
      <c r="M19" s="89"/>
      <c r="N19" s="17">
        <f t="shared" si="0"/>
        <v>1418</v>
      </c>
    </row>
    <row r="20" spans="1:14" ht="21" customHeight="1">
      <c r="A20" s="146"/>
      <c r="B20" s="149"/>
      <c r="C20" s="11" t="s">
        <v>58</v>
      </c>
      <c r="D20" s="12">
        <f>SUM(D11,D14,D17)</f>
        <v>10</v>
      </c>
      <c r="E20" s="12">
        <f>SUM(E11,E14,E17)</f>
        <v>24</v>
      </c>
      <c r="F20" s="12">
        <f t="shared" si="1"/>
        <v>5</v>
      </c>
      <c r="G20" s="12">
        <f t="shared" si="1"/>
        <v>24</v>
      </c>
      <c r="H20" s="12"/>
      <c r="I20" s="12"/>
      <c r="J20" s="12"/>
      <c r="K20" s="12"/>
      <c r="L20" s="12"/>
      <c r="M20" s="89"/>
      <c r="N20" s="14">
        <f t="shared" si="0"/>
        <v>63</v>
      </c>
    </row>
    <row r="21" spans="1:14" ht="21" customHeight="1" thickBot="1">
      <c r="A21" s="147"/>
      <c r="B21" s="150"/>
      <c r="C21" s="15" t="s">
        <v>59</v>
      </c>
      <c r="D21" s="16">
        <f>SUM(D19:D20)</f>
        <v>756</v>
      </c>
      <c r="E21" s="64">
        <f>SUM(E19:E20)</f>
        <v>344</v>
      </c>
      <c r="F21" s="64">
        <f>SUM(F19:F20)</f>
        <v>152</v>
      </c>
      <c r="G21" s="64">
        <f>SUM(G19:G20)</f>
        <v>229</v>
      </c>
      <c r="H21" s="64"/>
      <c r="I21" s="64"/>
      <c r="J21" s="64"/>
      <c r="K21" s="64"/>
      <c r="L21" s="64"/>
      <c r="M21" s="90"/>
      <c r="N21" s="17">
        <f t="shared" si="0"/>
        <v>1481</v>
      </c>
    </row>
    <row r="22" spans="1:14" ht="21" customHeight="1">
      <c r="A22" s="145" t="s">
        <v>27</v>
      </c>
      <c r="B22" s="148" t="s">
        <v>56</v>
      </c>
      <c r="C22" s="7" t="s">
        <v>57</v>
      </c>
      <c r="D22" s="8">
        <v>2</v>
      </c>
      <c r="E22" s="9">
        <v>11</v>
      </c>
      <c r="F22" s="9">
        <v>3</v>
      </c>
      <c r="G22" s="9">
        <v>4</v>
      </c>
      <c r="H22" s="9"/>
      <c r="I22" s="9"/>
      <c r="J22" s="9"/>
      <c r="K22" s="9"/>
      <c r="L22" s="9"/>
      <c r="M22" s="88"/>
      <c r="N22" s="10">
        <f t="shared" si="0"/>
        <v>20</v>
      </c>
    </row>
    <row r="23" spans="1:14" ht="21" customHeight="1">
      <c r="A23" s="146"/>
      <c r="B23" s="149"/>
      <c r="C23" s="11" t="s">
        <v>58</v>
      </c>
      <c r="D23" s="12">
        <v>14</v>
      </c>
      <c r="E23" s="13">
        <v>0</v>
      </c>
      <c r="F23" s="13">
        <v>0</v>
      </c>
      <c r="G23" s="13">
        <v>0</v>
      </c>
      <c r="H23" s="13"/>
      <c r="I23" s="13"/>
      <c r="J23" s="13"/>
      <c r="K23" s="13"/>
      <c r="L23" s="13"/>
      <c r="M23" s="38"/>
      <c r="N23" s="14">
        <f t="shared" si="0"/>
        <v>14</v>
      </c>
    </row>
    <row r="24" spans="1:14" ht="21" customHeight="1">
      <c r="A24" s="146"/>
      <c r="B24" s="149"/>
      <c r="C24" s="11" t="s">
        <v>59</v>
      </c>
      <c r="D24" s="12">
        <f>SUM(D22:D23)</f>
        <v>16</v>
      </c>
      <c r="E24" s="13">
        <f>SUM(E22:E23)</f>
        <v>11</v>
      </c>
      <c r="F24" s="13">
        <f>SUM(F22:F23)</f>
        <v>3</v>
      </c>
      <c r="G24" s="13">
        <f>SUM(G22:G23)</f>
        <v>4</v>
      </c>
      <c r="H24" s="13"/>
      <c r="I24" s="13"/>
      <c r="J24" s="13"/>
      <c r="K24" s="13"/>
      <c r="L24" s="13"/>
      <c r="M24" s="38"/>
      <c r="N24" s="17">
        <f t="shared" si="0"/>
        <v>34</v>
      </c>
    </row>
    <row r="25" spans="1:14" ht="21" customHeight="1">
      <c r="A25" s="146"/>
      <c r="B25" s="149" t="s">
        <v>60</v>
      </c>
      <c r="C25" s="11" t="s">
        <v>57</v>
      </c>
      <c r="D25" s="12">
        <v>23</v>
      </c>
      <c r="E25" s="13">
        <v>20</v>
      </c>
      <c r="F25" s="13">
        <v>8</v>
      </c>
      <c r="G25" s="13">
        <v>6</v>
      </c>
      <c r="H25" s="13"/>
      <c r="I25" s="13"/>
      <c r="J25" s="13"/>
      <c r="K25" s="13"/>
      <c r="L25" s="13"/>
      <c r="M25" s="38"/>
      <c r="N25" s="14">
        <f t="shared" si="0"/>
        <v>57</v>
      </c>
    </row>
    <row r="26" spans="1:14" ht="21" customHeight="1">
      <c r="A26" s="146"/>
      <c r="B26" s="149"/>
      <c r="C26" s="11" t="s">
        <v>58</v>
      </c>
      <c r="D26" s="12">
        <v>9</v>
      </c>
      <c r="E26" s="13">
        <v>0</v>
      </c>
      <c r="F26" s="13">
        <v>0</v>
      </c>
      <c r="G26" s="13">
        <v>0</v>
      </c>
      <c r="H26" s="13"/>
      <c r="I26" s="13"/>
      <c r="J26" s="13"/>
      <c r="K26" s="13"/>
      <c r="L26" s="13"/>
      <c r="M26" s="38"/>
      <c r="N26" s="17">
        <f t="shared" si="0"/>
        <v>9</v>
      </c>
    </row>
    <row r="27" spans="1:14" ht="21" customHeight="1">
      <c r="A27" s="146"/>
      <c r="B27" s="149"/>
      <c r="C27" s="11" t="s">
        <v>59</v>
      </c>
      <c r="D27" s="12">
        <f>SUM(D25:D26)</f>
        <v>32</v>
      </c>
      <c r="E27" s="13">
        <f>SUM(E25:E26)</f>
        <v>20</v>
      </c>
      <c r="F27" s="13">
        <f>SUM(F25:F26)</f>
        <v>8</v>
      </c>
      <c r="G27" s="13">
        <f>SUM(G25:G26)</f>
        <v>6</v>
      </c>
      <c r="H27" s="13"/>
      <c r="I27" s="13"/>
      <c r="J27" s="13"/>
      <c r="K27" s="13"/>
      <c r="L27" s="13"/>
      <c r="M27" s="38"/>
      <c r="N27" s="14">
        <f t="shared" si="0"/>
        <v>66</v>
      </c>
    </row>
    <row r="28" spans="1:14" ht="21" customHeight="1">
      <c r="A28" s="146"/>
      <c r="B28" s="149" t="s">
        <v>26</v>
      </c>
      <c r="C28" s="11" t="s">
        <v>57</v>
      </c>
      <c r="D28" s="12">
        <f>SUM(D22,D25)</f>
        <v>25</v>
      </c>
      <c r="E28" s="12">
        <f>SUM(E22,E25)</f>
        <v>31</v>
      </c>
      <c r="F28" s="12">
        <f t="shared" ref="F28:G29" si="2">SUM(F22,F25)</f>
        <v>11</v>
      </c>
      <c r="G28" s="12">
        <f t="shared" si="2"/>
        <v>10</v>
      </c>
      <c r="H28" s="12"/>
      <c r="I28" s="12"/>
      <c r="J28" s="12"/>
      <c r="K28" s="12"/>
      <c r="L28" s="12"/>
      <c r="M28" s="89"/>
      <c r="N28" s="17">
        <f t="shared" si="0"/>
        <v>77</v>
      </c>
    </row>
    <row r="29" spans="1:14" ht="21" customHeight="1">
      <c r="A29" s="146"/>
      <c r="B29" s="149"/>
      <c r="C29" s="11" t="s">
        <v>58</v>
      </c>
      <c r="D29" s="12">
        <f>SUM(D23,D26)</f>
        <v>23</v>
      </c>
      <c r="E29" s="12">
        <f>SUM(E23,E26)</f>
        <v>0</v>
      </c>
      <c r="F29" s="12">
        <f t="shared" si="2"/>
        <v>0</v>
      </c>
      <c r="G29" s="12">
        <f t="shared" si="2"/>
        <v>0</v>
      </c>
      <c r="H29" s="12"/>
      <c r="I29" s="12"/>
      <c r="J29" s="12"/>
      <c r="K29" s="12"/>
      <c r="L29" s="12"/>
      <c r="M29" s="89"/>
      <c r="N29" s="14">
        <f t="shared" si="0"/>
        <v>23</v>
      </c>
    </row>
    <row r="30" spans="1:14" ht="21" customHeight="1" thickBot="1">
      <c r="A30" s="147"/>
      <c r="B30" s="150"/>
      <c r="C30" s="15" t="s">
        <v>59</v>
      </c>
      <c r="D30" s="12">
        <f>SUM(D28:D29)</f>
        <v>48</v>
      </c>
      <c r="E30" s="12">
        <f>SUM(E28:E29)</f>
        <v>31</v>
      </c>
      <c r="F30" s="12">
        <f t="shared" ref="F30:G30" si="3">SUM(F28:F29)</f>
        <v>11</v>
      </c>
      <c r="G30" s="12">
        <f t="shared" si="3"/>
        <v>10</v>
      </c>
      <c r="H30" s="12"/>
      <c r="I30" s="12"/>
      <c r="J30" s="12"/>
      <c r="K30" s="12"/>
      <c r="L30" s="12"/>
      <c r="M30" s="89"/>
      <c r="N30" s="17">
        <f t="shared" si="0"/>
        <v>100</v>
      </c>
    </row>
    <row r="31" spans="1:14" ht="21" customHeight="1">
      <c r="A31" s="145" t="s">
        <v>28</v>
      </c>
      <c r="B31" s="148" t="s">
        <v>56</v>
      </c>
      <c r="C31" s="7" t="s">
        <v>57</v>
      </c>
      <c r="D31" s="8">
        <v>1435</v>
      </c>
      <c r="E31" s="9">
        <v>658</v>
      </c>
      <c r="F31" s="9">
        <v>286</v>
      </c>
      <c r="G31" s="9">
        <v>345</v>
      </c>
      <c r="H31" s="9"/>
      <c r="I31" s="9"/>
      <c r="J31" s="9"/>
      <c r="K31" s="9"/>
      <c r="L31" s="9"/>
      <c r="M31" s="88"/>
      <c r="N31" s="10">
        <f t="shared" si="0"/>
        <v>2724</v>
      </c>
    </row>
    <row r="32" spans="1:14" ht="21" customHeight="1">
      <c r="A32" s="146"/>
      <c r="B32" s="149"/>
      <c r="C32" s="11" t="s">
        <v>58</v>
      </c>
      <c r="D32" s="12">
        <v>6</v>
      </c>
      <c r="E32" s="13">
        <v>1</v>
      </c>
      <c r="F32" s="13">
        <v>1</v>
      </c>
      <c r="G32" s="13">
        <v>0</v>
      </c>
      <c r="H32" s="13"/>
      <c r="I32" s="13"/>
      <c r="J32" s="13"/>
      <c r="K32" s="13"/>
      <c r="L32" s="13"/>
      <c r="M32" s="38"/>
      <c r="N32" s="14">
        <f t="shared" si="0"/>
        <v>8</v>
      </c>
    </row>
    <row r="33" spans="1:14" ht="21" customHeight="1">
      <c r="A33" s="146"/>
      <c r="B33" s="149"/>
      <c r="C33" s="11" t="s">
        <v>59</v>
      </c>
      <c r="D33" s="12">
        <f>SUM(D31:D32)</f>
        <v>1441</v>
      </c>
      <c r="E33" s="13">
        <f>SUM(E31:E32)</f>
        <v>659</v>
      </c>
      <c r="F33" s="13">
        <f>SUM(F31:F32)</f>
        <v>287</v>
      </c>
      <c r="G33" s="13">
        <f>SUM(G31:G32)</f>
        <v>345</v>
      </c>
      <c r="H33" s="13"/>
      <c r="I33" s="13"/>
      <c r="J33" s="13"/>
      <c r="K33" s="13"/>
      <c r="L33" s="13"/>
      <c r="M33" s="38"/>
      <c r="N33" s="17">
        <f t="shared" si="0"/>
        <v>2732</v>
      </c>
    </row>
    <row r="34" spans="1:14" ht="21" customHeight="1">
      <c r="A34" s="146"/>
      <c r="B34" s="149" t="s">
        <v>60</v>
      </c>
      <c r="C34" s="11" t="s">
        <v>57</v>
      </c>
      <c r="D34" s="12">
        <v>1650</v>
      </c>
      <c r="E34" s="13">
        <v>844</v>
      </c>
      <c r="F34" s="13">
        <v>382</v>
      </c>
      <c r="G34" s="13">
        <v>424</v>
      </c>
      <c r="H34" s="13"/>
      <c r="I34" s="13"/>
      <c r="J34" s="13"/>
      <c r="K34" s="13"/>
      <c r="L34" s="13"/>
      <c r="M34" s="38"/>
      <c r="N34" s="14">
        <f t="shared" si="0"/>
        <v>3300</v>
      </c>
    </row>
    <row r="35" spans="1:14" ht="21" customHeight="1">
      <c r="A35" s="146"/>
      <c r="B35" s="149"/>
      <c r="C35" s="11" t="s">
        <v>58</v>
      </c>
      <c r="D35" s="12">
        <v>1</v>
      </c>
      <c r="E35" s="13">
        <v>4</v>
      </c>
      <c r="F35" s="13">
        <v>2</v>
      </c>
      <c r="G35" s="13">
        <v>1</v>
      </c>
      <c r="H35" s="13"/>
      <c r="I35" s="13"/>
      <c r="J35" s="13"/>
      <c r="K35" s="13"/>
      <c r="L35" s="13"/>
      <c r="M35" s="38"/>
      <c r="N35" s="17">
        <f t="shared" si="0"/>
        <v>8</v>
      </c>
    </row>
    <row r="36" spans="1:14" ht="21" customHeight="1">
      <c r="A36" s="146"/>
      <c r="B36" s="149"/>
      <c r="C36" s="11" t="s">
        <v>59</v>
      </c>
      <c r="D36" s="12">
        <f>SUM(D34:D35)</f>
        <v>1651</v>
      </c>
      <c r="E36" s="13">
        <f>SUM(E34:E35)</f>
        <v>848</v>
      </c>
      <c r="F36" s="13">
        <f>SUM(F34:F35)</f>
        <v>384</v>
      </c>
      <c r="G36" s="13">
        <f>SUM(G34:G35)</f>
        <v>425</v>
      </c>
      <c r="H36" s="13"/>
      <c r="I36" s="13"/>
      <c r="J36" s="13"/>
      <c r="K36" s="13"/>
      <c r="L36" s="13"/>
      <c r="M36" s="38"/>
      <c r="N36" s="14">
        <f t="shared" si="0"/>
        <v>3308</v>
      </c>
    </row>
    <row r="37" spans="1:14" ht="21" customHeight="1">
      <c r="A37" s="146"/>
      <c r="B37" s="149" t="s">
        <v>26</v>
      </c>
      <c r="C37" s="11" t="s">
        <v>57</v>
      </c>
      <c r="D37" s="12">
        <f>SUM(D31,D34)</f>
        <v>3085</v>
      </c>
      <c r="E37" s="12">
        <f t="shared" ref="E37:G38" si="4">SUM(E31,E34)</f>
        <v>1502</v>
      </c>
      <c r="F37" s="12">
        <f t="shared" si="4"/>
        <v>668</v>
      </c>
      <c r="G37" s="12">
        <f t="shared" si="4"/>
        <v>769</v>
      </c>
      <c r="H37" s="12"/>
      <c r="I37" s="12"/>
      <c r="J37" s="12"/>
      <c r="K37" s="12"/>
      <c r="L37" s="12"/>
      <c r="M37" s="89"/>
      <c r="N37" s="17">
        <f t="shared" si="0"/>
        <v>6024</v>
      </c>
    </row>
    <row r="38" spans="1:14" ht="21" customHeight="1">
      <c r="A38" s="146"/>
      <c r="B38" s="149"/>
      <c r="C38" s="11" t="s">
        <v>58</v>
      </c>
      <c r="D38" s="12">
        <f>SUM(D32,D35)</f>
        <v>7</v>
      </c>
      <c r="E38" s="12">
        <f t="shared" si="4"/>
        <v>5</v>
      </c>
      <c r="F38" s="12">
        <f t="shared" si="4"/>
        <v>3</v>
      </c>
      <c r="G38" s="12">
        <f t="shared" si="4"/>
        <v>1</v>
      </c>
      <c r="H38" s="12"/>
      <c r="I38" s="12"/>
      <c r="J38" s="12"/>
      <c r="K38" s="12"/>
      <c r="L38" s="12"/>
      <c r="M38" s="89"/>
      <c r="N38" s="14">
        <f t="shared" si="0"/>
        <v>16</v>
      </c>
    </row>
    <row r="39" spans="1:14" ht="21" customHeight="1" thickBot="1">
      <c r="A39" s="147"/>
      <c r="B39" s="150"/>
      <c r="C39" s="15" t="s">
        <v>59</v>
      </c>
      <c r="D39" s="12">
        <f>SUM(D37:D38)</f>
        <v>3092</v>
      </c>
      <c r="E39" s="12">
        <f>SUM(E37:E38)</f>
        <v>1507</v>
      </c>
      <c r="F39" s="12">
        <f t="shared" ref="F39:G39" si="5">SUM(F37:F38)</f>
        <v>671</v>
      </c>
      <c r="G39" s="12">
        <f t="shared" si="5"/>
        <v>770</v>
      </c>
      <c r="H39" s="12"/>
      <c r="I39" s="12"/>
      <c r="J39" s="12"/>
      <c r="K39" s="12"/>
      <c r="L39" s="12"/>
      <c r="M39" s="89"/>
      <c r="N39" s="17">
        <f t="shared" si="0"/>
        <v>6040</v>
      </c>
    </row>
    <row r="40" spans="1:14" ht="21" customHeight="1">
      <c r="A40" s="114" t="s">
        <v>63</v>
      </c>
      <c r="B40" s="115"/>
      <c r="C40" s="7" t="s">
        <v>57</v>
      </c>
      <c r="D40" s="8">
        <v>136</v>
      </c>
      <c r="E40" s="9">
        <v>112</v>
      </c>
      <c r="F40" s="9">
        <v>42</v>
      </c>
      <c r="G40" s="9">
        <v>30</v>
      </c>
      <c r="H40" s="9"/>
      <c r="I40" s="9"/>
      <c r="J40" s="9"/>
      <c r="K40" s="9"/>
      <c r="L40" s="9"/>
      <c r="M40" s="88"/>
      <c r="N40" s="10">
        <f t="shared" si="0"/>
        <v>320</v>
      </c>
    </row>
    <row r="41" spans="1:14" ht="21" customHeight="1">
      <c r="A41" s="116"/>
      <c r="B41" s="117"/>
      <c r="C41" s="11" t="s">
        <v>58</v>
      </c>
      <c r="D41" s="12">
        <v>7</v>
      </c>
      <c r="E41" s="13">
        <v>5</v>
      </c>
      <c r="F41" s="13">
        <v>3</v>
      </c>
      <c r="G41" s="13">
        <v>2</v>
      </c>
      <c r="H41" s="13"/>
      <c r="I41" s="13"/>
      <c r="J41" s="13"/>
      <c r="K41" s="13"/>
      <c r="L41" s="13"/>
      <c r="M41" s="38"/>
      <c r="N41" s="14">
        <f t="shared" si="0"/>
        <v>17</v>
      </c>
    </row>
    <row r="42" spans="1:14" ht="21" customHeight="1" thickBot="1">
      <c r="A42" s="118"/>
      <c r="B42" s="119"/>
      <c r="C42" s="15" t="s">
        <v>59</v>
      </c>
      <c r="D42" s="16">
        <f>SUM(D40:D41)</f>
        <v>143</v>
      </c>
      <c r="E42" s="64">
        <f>SUM(E40:E41)</f>
        <v>117</v>
      </c>
      <c r="F42" s="64">
        <f>SUM(F40:F41)</f>
        <v>45</v>
      </c>
      <c r="G42" s="64">
        <f>SUM(G40:G41)</f>
        <v>32</v>
      </c>
      <c r="H42" s="64"/>
      <c r="I42" s="64"/>
      <c r="J42" s="64"/>
      <c r="K42" s="64"/>
      <c r="L42" s="64"/>
      <c r="M42" s="90"/>
      <c r="N42" s="17">
        <f t="shared" si="0"/>
        <v>337</v>
      </c>
    </row>
    <row r="43" spans="1:14" ht="21" customHeight="1">
      <c r="A43" s="114" t="s">
        <v>64</v>
      </c>
      <c r="B43" s="115"/>
      <c r="C43" s="7" t="s">
        <v>57</v>
      </c>
      <c r="D43" s="8">
        <v>86</v>
      </c>
      <c r="E43" s="9">
        <v>58</v>
      </c>
      <c r="F43" s="9">
        <v>18</v>
      </c>
      <c r="G43" s="9">
        <v>27</v>
      </c>
      <c r="H43" s="9"/>
      <c r="I43" s="9"/>
      <c r="J43" s="9"/>
      <c r="K43" s="9"/>
      <c r="L43" s="9"/>
      <c r="M43" s="88"/>
      <c r="N43" s="10">
        <f t="shared" si="0"/>
        <v>189</v>
      </c>
    </row>
    <row r="44" spans="1:14" ht="21" customHeight="1">
      <c r="A44" s="116"/>
      <c r="B44" s="117"/>
      <c r="C44" s="11" t="s">
        <v>58</v>
      </c>
      <c r="D44" s="12">
        <v>0</v>
      </c>
      <c r="E44" s="13">
        <v>0</v>
      </c>
      <c r="F44" s="13">
        <v>0</v>
      </c>
      <c r="G44" s="13">
        <v>0</v>
      </c>
      <c r="H44" s="13"/>
      <c r="I44" s="13"/>
      <c r="J44" s="13"/>
      <c r="K44" s="13"/>
      <c r="L44" s="13"/>
      <c r="M44" s="38"/>
      <c r="N44" s="14">
        <f t="shared" si="0"/>
        <v>0</v>
      </c>
    </row>
    <row r="45" spans="1:14" ht="21" customHeight="1" thickBot="1">
      <c r="A45" s="118"/>
      <c r="B45" s="119"/>
      <c r="C45" s="15" t="s">
        <v>59</v>
      </c>
      <c r="D45" s="16">
        <f>SUM(D43:D44)</f>
        <v>86</v>
      </c>
      <c r="E45" s="64">
        <f>SUM(E43:E44)</f>
        <v>58</v>
      </c>
      <c r="F45" s="64">
        <f>SUM(F43:F44)</f>
        <v>18</v>
      </c>
      <c r="G45" s="64">
        <f>SUM(G43:G44)</f>
        <v>27</v>
      </c>
      <c r="H45" s="64"/>
      <c r="I45" s="64"/>
      <c r="J45" s="64"/>
      <c r="K45" s="64"/>
      <c r="L45" s="64"/>
      <c r="M45" s="90"/>
      <c r="N45" s="17">
        <f t="shared" si="0"/>
        <v>189</v>
      </c>
    </row>
    <row r="46" spans="1:14" ht="21" customHeight="1" thickBot="1">
      <c r="A46" s="128" t="s">
        <v>65</v>
      </c>
      <c r="B46" s="129"/>
      <c r="C46" s="130"/>
      <c r="D46" s="18">
        <f>SUM(D21,D30,D39,D42,D45)</f>
        <v>4125</v>
      </c>
      <c r="E46" s="19">
        <f>SUM(E21,E30,E39,E42,E45)</f>
        <v>2057</v>
      </c>
      <c r="F46" s="19">
        <f t="shared" ref="F46:G46" si="6">SUM(F21,F30,F39,F42,F45)</f>
        <v>897</v>
      </c>
      <c r="G46" s="19">
        <f t="shared" si="6"/>
        <v>1068</v>
      </c>
      <c r="H46" s="19"/>
      <c r="I46" s="19"/>
      <c r="J46" s="19"/>
      <c r="K46" s="19"/>
      <c r="L46" s="19"/>
      <c r="M46" s="91"/>
      <c r="N46" s="10">
        <f t="shared" si="0"/>
        <v>8147</v>
      </c>
    </row>
    <row r="47" spans="1:14" ht="21" customHeight="1" thickBot="1">
      <c r="A47" s="128" t="s">
        <v>32</v>
      </c>
      <c r="B47" s="129"/>
      <c r="C47" s="130"/>
      <c r="D47" s="18">
        <v>103</v>
      </c>
      <c r="E47" s="19">
        <v>35</v>
      </c>
      <c r="F47" s="19">
        <v>14</v>
      </c>
      <c r="G47" s="19">
        <v>28</v>
      </c>
      <c r="H47" s="19"/>
      <c r="I47" s="19"/>
      <c r="J47" s="19"/>
      <c r="K47" s="19"/>
      <c r="L47" s="19"/>
      <c r="M47" s="91"/>
      <c r="N47" s="10">
        <f t="shared" si="0"/>
        <v>180</v>
      </c>
    </row>
    <row r="48" spans="1:14" ht="21" customHeight="1" thickBot="1">
      <c r="A48" s="128" t="s">
        <v>66</v>
      </c>
      <c r="B48" s="129"/>
      <c r="C48" s="130"/>
      <c r="D48" s="18">
        <f>SUM(D46:D47)</f>
        <v>4228</v>
      </c>
      <c r="E48" s="19">
        <f>SUM(E46:E47)</f>
        <v>2092</v>
      </c>
      <c r="F48" s="19">
        <f>SUM(F46:F47)</f>
        <v>911</v>
      </c>
      <c r="G48" s="19">
        <f>SUM(G46:G47)</f>
        <v>1096</v>
      </c>
      <c r="H48" s="19"/>
      <c r="I48" s="19"/>
      <c r="J48" s="19"/>
      <c r="K48" s="19"/>
      <c r="L48" s="19"/>
      <c r="M48" s="91"/>
      <c r="N48" s="10">
        <f t="shared" si="0"/>
        <v>8327</v>
      </c>
    </row>
    <row r="49" spans="1:14" ht="21" customHeight="1">
      <c r="A49" s="131" t="s">
        <v>34</v>
      </c>
      <c r="B49" s="134" t="s">
        <v>67</v>
      </c>
      <c r="C49" s="20" t="s">
        <v>68</v>
      </c>
      <c r="D49" s="21">
        <v>2437</v>
      </c>
      <c r="E49" s="22">
        <v>1320</v>
      </c>
      <c r="F49" s="22">
        <v>556</v>
      </c>
      <c r="G49" s="22">
        <v>647</v>
      </c>
      <c r="H49" s="22"/>
      <c r="I49" s="22"/>
      <c r="J49" s="22"/>
      <c r="K49" s="22"/>
      <c r="L49" s="22"/>
      <c r="M49" s="92"/>
      <c r="N49" s="10">
        <f t="shared" si="0"/>
        <v>4960</v>
      </c>
    </row>
    <row r="50" spans="1:14" ht="21" customHeight="1">
      <c r="A50" s="132"/>
      <c r="B50" s="117"/>
      <c r="C50" s="11" t="s">
        <v>69</v>
      </c>
      <c r="D50" s="12">
        <v>1326</v>
      </c>
      <c r="E50" s="13">
        <v>657</v>
      </c>
      <c r="F50" s="13">
        <v>354</v>
      </c>
      <c r="G50" s="13">
        <v>483</v>
      </c>
      <c r="H50" s="13"/>
      <c r="I50" s="13"/>
      <c r="J50" s="13"/>
      <c r="K50" s="13"/>
      <c r="L50" s="13"/>
      <c r="M50" s="38"/>
      <c r="N50" s="14">
        <f t="shared" si="0"/>
        <v>2820</v>
      </c>
    </row>
    <row r="51" spans="1:14" ht="21" customHeight="1">
      <c r="A51" s="132"/>
      <c r="B51" s="117"/>
      <c r="C51" s="11" t="s">
        <v>59</v>
      </c>
      <c r="D51" s="12">
        <f>SUM(D49:D50)</f>
        <v>3763</v>
      </c>
      <c r="E51" s="13">
        <f>SUM(E49:E50)</f>
        <v>1977</v>
      </c>
      <c r="F51" s="13">
        <f>SUM(F49:F50)</f>
        <v>910</v>
      </c>
      <c r="G51" s="13">
        <f>SUM(G49:G50)</f>
        <v>1130</v>
      </c>
      <c r="H51" s="13"/>
      <c r="I51" s="13"/>
      <c r="J51" s="13"/>
      <c r="K51" s="13"/>
      <c r="L51" s="13"/>
      <c r="M51" s="38"/>
      <c r="N51" s="17">
        <f t="shared" si="0"/>
        <v>7780</v>
      </c>
    </row>
    <row r="52" spans="1:14" ht="21" customHeight="1">
      <c r="A52" s="132"/>
      <c r="B52" s="135" t="s">
        <v>38</v>
      </c>
      <c r="C52" s="136"/>
      <c r="D52" s="12">
        <v>28</v>
      </c>
      <c r="E52" s="13">
        <v>12</v>
      </c>
      <c r="F52" s="13">
        <v>8</v>
      </c>
      <c r="G52" s="13">
        <v>4</v>
      </c>
      <c r="H52" s="13"/>
      <c r="I52" s="13"/>
      <c r="J52" s="13"/>
      <c r="K52" s="13"/>
      <c r="L52" s="13"/>
      <c r="M52" s="38"/>
      <c r="N52" s="14">
        <f t="shared" si="0"/>
        <v>52</v>
      </c>
    </row>
    <row r="53" spans="1:14" ht="21" customHeight="1" thickBot="1">
      <c r="A53" s="133"/>
      <c r="B53" s="137" t="s">
        <v>39</v>
      </c>
      <c r="C53" s="138"/>
      <c r="D53" s="23" t="s">
        <v>40</v>
      </c>
      <c r="E53" s="24" t="s">
        <v>40</v>
      </c>
      <c r="F53" s="24" t="s">
        <v>40</v>
      </c>
      <c r="G53" s="24" t="s">
        <v>40</v>
      </c>
      <c r="H53" s="61"/>
      <c r="I53" s="61"/>
      <c r="J53" s="61"/>
      <c r="K53" s="61"/>
      <c r="L53" s="61"/>
      <c r="M53" s="93"/>
      <c r="N53" s="82" t="s">
        <v>40</v>
      </c>
    </row>
    <row r="54" spans="1:14" ht="21" customHeight="1" thickBot="1">
      <c r="A54" s="120" t="s">
        <v>41</v>
      </c>
      <c r="B54" s="121"/>
      <c r="C54" s="122"/>
      <c r="D54" s="18">
        <f>SUM(D51:D53)</f>
        <v>3791</v>
      </c>
      <c r="E54" s="19">
        <f>SUM(E51:E53)</f>
        <v>1989</v>
      </c>
      <c r="F54" s="19">
        <f>SUM(F51:F53)</f>
        <v>918</v>
      </c>
      <c r="G54" s="19">
        <f>SUM(G51:G53)</f>
        <v>1134</v>
      </c>
      <c r="H54" s="19"/>
      <c r="I54" s="19"/>
      <c r="J54" s="19"/>
      <c r="K54" s="19"/>
      <c r="L54" s="19"/>
      <c r="M54" s="91"/>
      <c r="N54" s="10">
        <f>SUM(D54:M54)</f>
        <v>7832</v>
      </c>
    </row>
    <row r="55" spans="1:14" ht="23.25" customHeight="1" thickBot="1">
      <c r="A55" s="123" t="s">
        <v>42</v>
      </c>
      <c r="B55" s="124"/>
      <c r="C55" s="125"/>
      <c r="D55" s="25">
        <f>SUM(D48,D54)</f>
        <v>8019</v>
      </c>
      <c r="E55" s="25">
        <f>SUM(E48,E54)</f>
        <v>4081</v>
      </c>
      <c r="F55" s="25">
        <f t="shared" ref="F55:G55" si="7">SUM(F48,F54)</f>
        <v>1829</v>
      </c>
      <c r="G55" s="25">
        <f t="shared" si="7"/>
        <v>2230</v>
      </c>
      <c r="H55" s="26"/>
      <c r="I55" s="26"/>
      <c r="J55" s="26"/>
      <c r="K55" s="26"/>
      <c r="L55" s="26"/>
      <c r="M55" s="54"/>
      <c r="N55" s="27">
        <f>SUM(D55:M55)</f>
        <v>16159</v>
      </c>
    </row>
    <row r="58" spans="1:14">
      <c r="A58" s="126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</row>
    <row r="59" spans="1:14">
      <c r="A59" s="127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</row>
  </sheetData>
  <mergeCells count="40">
    <mergeCell ref="E6:E9"/>
    <mergeCell ref="F6:F9"/>
    <mergeCell ref="G6:G9"/>
    <mergeCell ref="H6:H9"/>
    <mergeCell ref="N6:N9"/>
    <mergeCell ref="A7:A9"/>
    <mergeCell ref="B7:B9"/>
    <mergeCell ref="C7:C9"/>
    <mergeCell ref="A10:A21"/>
    <mergeCell ref="B10:B12"/>
    <mergeCell ref="B13:B15"/>
    <mergeCell ref="B16:B18"/>
    <mergeCell ref="B19:B21"/>
    <mergeCell ref="I6:I9"/>
    <mergeCell ref="J6:J9"/>
    <mergeCell ref="K6:K9"/>
    <mergeCell ref="L6:L9"/>
    <mergeCell ref="M6:M9"/>
    <mergeCell ref="A6:C6"/>
    <mergeCell ref="D6:D9"/>
    <mergeCell ref="A22:A30"/>
    <mergeCell ref="B22:B24"/>
    <mergeCell ref="B25:B27"/>
    <mergeCell ref="B28:B30"/>
    <mergeCell ref="A31:A39"/>
    <mergeCell ref="B31:B33"/>
    <mergeCell ref="B34:B36"/>
    <mergeCell ref="B37:B39"/>
    <mergeCell ref="A54:C54"/>
    <mergeCell ref="A55:C55"/>
    <mergeCell ref="A58:N59"/>
    <mergeCell ref="A40:B42"/>
    <mergeCell ref="A43:B45"/>
    <mergeCell ref="A46:C46"/>
    <mergeCell ref="A47:C47"/>
    <mergeCell ref="A48:C48"/>
    <mergeCell ref="A49:A53"/>
    <mergeCell ref="B49:B51"/>
    <mergeCell ref="B52:C52"/>
    <mergeCell ref="B53:C53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81CE1-1B99-4EA6-8BC4-885659E6A132}">
  <sheetPr>
    <tabColor rgb="FF92D050"/>
  </sheetPr>
  <dimension ref="A1:N59"/>
  <sheetViews>
    <sheetView zoomScaleNormal="100" workbookViewId="0">
      <selection activeCell="D3" sqref="D3"/>
    </sheetView>
  </sheetViews>
  <sheetFormatPr defaultRowHeight="13.5"/>
  <cols>
    <col min="1" max="1" width="4" style="1" customWidth="1"/>
    <col min="2" max="2" width="7.25" style="1" customWidth="1"/>
    <col min="3" max="3" width="9" style="1"/>
    <col min="4" max="14" width="9.5" style="1" customWidth="1"/>
    <col min="15" max="16384" width="9" style="1"/>
  </cols>
  <sheetData>
    <row r="1" spans="1:14" ht="15" customHeight="1"/>
    <row r="2" spans="1:14" ht="15" customHeight="1"/>
    <row r="3" spans="1:14" ht="15" customHeight="1">
      <c r="A3" s="28"/>
      <c r="B3" s="28"/>
      <c r="C3" s="28"/>
      <c r="D3" s="28"/>
      <c r="E3" s="29"/>
    </row>
    <row r="4" spans="1:14" ht="15" customHeight="1">
      <c r="A4" s="6"/>
      <c r="B4" s="83" t="s">
        <v>84</v>
      </c>
      <c r="C4" s="84"/>
      <c r="D4" s="83"/>
      <c r="K4" s="87"/>
      <c r="L4" s="87"/>
      <c r="M4" s="87"/>
      <c r="N4" s="30"/>
    </row>
    <row r="5" spans="1:14" ht="15" customHeight="1" thickBot="1">
      <c r="K5" s="31"/>
      <c r="L5" s="31"/>
      <c r="M5" s="31"/>
      <c r="N5" s="31"/>
    </row>
    <row r="6" spans="1:14" ht="48" customHeight="1">
      <c r="A6" s="158" t="s">
        <v>3</v>
      </c>
      <c r="B6" s="159"/>
      <c r="C6" s="160"/>
      <c r="D6" s="177" t="s">
        <v>85</v>
      </c>
      <c r="E6" s="164" t="s">
        <v>86</v>
      </c>
      <c r="F6" s="164"/>
      <c r="G6" s="164"/>
      <c r="H6" s="164"/>
      <c r="I6" s="164"/>
      <c r="J6" s="164"/>
      <c r="K6" s="164"/>
      <c r="L6" s="164"/>
      <c r="M6" s="181"/>
      <c r="N6" s="170" t="s">
        <v>23</v>
      </c>
    </row>
    <row r="7" spans="1:14">
      <c r="A7" s="132" t="s">
        <v>53</v>
      </c>
      <c r="B7" s="149" t="s">
        <v>54</v>
      </c>
      <c r="C7" s="152" t="s">
        <v>55</v>
      </c>
      <c r="D7" s="178"/>
      <c r="E7" s="173"/>
      <c r="F7" s="173"/>
      <c r="G7" s="173"/>
      <c r="H7" s="173"/>
      <c r="I7" s="175"/>
      <c r="J7" s="173"/>
      <c r="K7" s="173"/>
      <c r="L7" s="173"/>
      <c r="M7" s="182"/>
      <c r="N7" s="171"/>
    </row>
    <row r="8" spans="1:14">
      <c r="A8" s="132"/>
      <c r="B8" s="149"/>
      <c r="C8" s="152"/>
      <c r="D8" s="178"/>
      <c r="E8" s="173"/>
      <c r="F8" s="173"/>
      <c r="G8" s="173"/>
      <c r="H8" s="173"/>
      <c r="I8" s="175"/>
      <c r="J8" s="173"/>
      <c r="K8" s="173"/>
      <c r="L8" s="173"/>
      <c r="M8" s="182"/>
      <c r="N8" s="171"/>
    </row>
    <row r="9" spans="1:14" ht="18.75" customHeight="1" thickBot="1">
      <c r="A9" s="151"/>
      <c r="B9" s="150"/>
      <c r="C9" s="153"/>
      <c r="D9" s="195"/>
      <c r="E9" s="174"/>
      <c r="F9" s="174"/>
      <c r="G9" s="174"/>
      <c r="H9" s="174"/>
      <c r="I9" s="176"/>
      <c r="J9" s="174"/>
      <c r="K9" s="174"/>
      <c r="L9" s="174"/>
      <c r="M9" s="183"/>
      <c r="N9" s="172"/>
    </row>
    <row r="10" spans="1:14" ht="21" customHeight="1">
      <c r="A10" s="145" t="s">
        <v>19</v>
      </c>
      <c r="B10" s="148" t="s">
        <v>56</v>
      </c>
      <c r="C10" s="7" t="s">
        <v>57</v>
      </c>
      <c r="D10" s="8">
        <v>213</v>
      </c>
      <c r="E10" s="9">
        <v>246</v>
      </c>
      <c r="F10" s="9"/>
      <c r="G10" s="9"/>
      <c r="H10" s="9"/>
      <c r="I10" s="9"/>
      <c r="J10" s="9"/>
      <c r="K10" s="9"/>
      <c r="L10" s="88"/>
      <c r="M10" s="88"/>
      <c r="N10" s="36">
        <f t="shared" ref="N10:N52" si="0">SUM(D10:M10)</f>
        <v>459</v>
      </c>
    </row>
    <row r="11" spans="1:14" ht="21" customHeight="1">
      <c r="A11" s="146"/>
      <c r="B11" s="149"/>
      <c r="C11" s="11" t="s">
        <v>58</v>
      </c>
      <c r="D11" s="12">
        <v>38</v>
      </c>
      <c r="E11" s="13">
        <v>12</v>
      </c>
      <c r="F11" s="13"/>
      <c r="G11" s="13"/>
      <c r="H11" s="13"/>
      <c r="I11" s="13"/>
      <c r="J11" s="13"/>
      <c r="K11" s="13"/>
      <c r="L11" s="38"/>
      <c r="M11" s="94"/>
      <c r="N11" s="14">
        <f t="shared" si="0"/>
        <v>50</v>
      </c>
    </row>
    <row r="12" spans="1:14" ht="21" customHeight="1">
      <c r="A12" s="146"/>
      <c r="B12" s="149"/>
      <c r="C12" s="11" t="s">
        <v>59</v>
      </c>
      <c r="D12" s="12">
        <f>SUM(D10:D11)</f>
        <v>251</v>
      </c>
      <c r="E12" s="13">
        <f>SUM(E10:E11)</f>
        <v>258</v>
      </c>
      <c r="F12" s="13"/>
      <c r="G12" s="13"/>
      <c r="H12" s="13"/>
      <c r="I12" s="13"/>
      <c r="J12" s="13"/>
      <c r="K12" s="13"/>
      <c r="L12" s="38"/>
      <c r="M12" s="94"/>
      <c r="N12" s="14">
        <f t="shared" si="0"/>
        <v>509</v>
      </c>
    </row>
    <row r="13" spans="1:14" ht="21" customHeight="1">
      <c r="A13" s="146"/>
      <c r="B13" s="149" t="s">
        <v>60</v>
      </c>
      <c r="C13" s="11" t="s">
        <v>57</v>
      </c>
      <c r="D13" s="12">
        <v>329</v>
      </c>
      <c r="E13" s="13">
        <v>204</v>
      </c>
      <c r="F13" s="13"/>
      <c r="G13" s="13"/>
      <c r="H13" s="13"/>
      <c r="I13" s="13"/>
      <c r="J13" s="13"/>
      <c r="K13" s="13"/>
      <c r="L13" s="38"/>
      <c r="M13" s="94"/>
      <c r="N13" s="14">
        <f t="shared" si="0"/>
        <v>533</v>
      </c>
    </row>
    <row r="14" spans="1:14" ht="21" customHeight="1">
      <c r="A14" s="146"/>
      <c r="B14" s="149"/>
      <c r="C14" s="11" t="s">
        <v>58</v>
      </c>
      <c r="D14" s="12">
        <v>5</v>
      </c>
      <c r="E14" s="13">
        <v>0</v>
      </c>
      <c r="F14" s="13"/>
      <c r="G14" s="13"/>
      <c r="H14" s="13"/>
      <c r="I14" s="13"/>
      <c r="J14" s="13"/>
      <c r="K14" s="13"/>
      <c r="L14" s="38"/>
      <c r="M14" s="94"/>
      <c r="N14" s="14">
        <f t="shared" si="0"/>
        <v>5</v>
      </c>
    </row>
    <row r="15" spans="1:14" ht="21" customHeight="1">
      <c r="A15" s="146"/>
      <c r="B15" s="149"/>
      <c r="C15" s="11" t="s">
        <v>59</v>
      </c>
      <c r="D15" s="12">
        <f>SUM(D13:D14)</f>
        <v>334</v>
      </c>
      <c r="E15" s="13">
        <f>SUM(E13:E14)</f>
        <v>204</v>
      </c>
      <c r="F15" s="13"/>
      <c r="G15" s="13"/>
      <c r="H15" s="13"/>
      <c r="I15" s="13"/>
      <c r="J15" s="13"/>
      <c r="K15" s="13"/>
      <c r="L15" s="38"/>
      <c r="M15" s="94"/>
      <c r="N15" s="14">
        <f t="shared" si="0"/>
        <v>538</v>
      </c>
    </row>
    <row r="16" spans="1:14" ht="21" customHeight="1">
      <c r="A16" s="146"/>
      <c r="B16" s="149" t="s">
        <v>61</v>
      </c>
      <c r="C16" s="11" t="s">
        <v>57</v>
      </c>
      <c r="D16" s="12">
        <v>0</v>
      </c>
      <c r="E16" s="13">
        <v>1</v>
      </c>
      <c r="F16" s="13"/>
      <c r="G16" s="13"/>
      <c r="H16" s="13"/>
      <c r="I16" s="13"/>
      <c r="J16" s="13"/>
      <c r="K16" s="13"/>
      <c r="L16" s="38"/>
      <c r="M16" s="94"/>
      <c r="N16" s="14">
        <f t="shared" si="0"/>
        <v>1</v>
      </c>
    </row>
    <row r="17" spans="1:14" ht="21" customHeight="1">
      <c r="A17" s="146"/>
      <c r="B17" s="149"/>
      <c r="C17" s="11" t="s">
        <v>58</v>
      </c>
      <c r="D17" s="12">
        <v>1</v>
      </c>
      <c r="E17" s="13">
        <v>0</v>
      </c>
      <c r="F17" s="13"/>
      <c r="G17" s="13"/>
      <c r="H17" s="13"/>
      <c r="I17" s="13"/>
      <c r="J17" s="13"/>
      <c r="K17" s="13"/>
      <c r="L17" s="38"/>
      <c r="M17" s="94"/>
      <c r="N17" s="14">
        <f t="shared" si="0"/>
        <v>1</v>
      </c>
    </row>
    <row r="18" spans="1:14" ht="21" customHeight="1">
      <c r="A18" s="146"/>
      <c r="B18" s="149"/>
      <c r="C18" s="11" t="s">
        <v>59</v>
      </c>
      <c r="D18" s="12">
        <f>SUM(D16:D17)</f>
        <v>1</v>
      </c>
      <c r="E18" s="13">
        <f>SUM(E16:E17)</f>
        <v>1</v>
      </c>
      <c r="F18" s="13"/>
      <c r="G18" s="13"/>
      <c r="H18" s="13"/>
      <c r="I18" s="13"/>
      <c r="J18" s="13"/>
      <c r="K18" s="13"/>
      <c r="L18" s="38"/>
      <c r="M18" s="94"/>
      <c r="N18" s="14">
        <f t="shared" si="0"/>
        <v>2</v>
      </c>
    </row>
    <row r="19" spans="1:14" ht="21" customHeight="1">
      <c r="A19" s="146"/>
      <c r="B19" s="149" t="s">
        <v>26</v>
      </c>
      <c r="C19" s="11" t="s">
        <v>57</v>
      </c>
      <c r="D19" s="12">
        <f>SUM(D10,D13,D16)</f>
        <v>542</v>
      </c>
      <c r="E19" s="12">
        <f>SUM(E10,E13,E16)</f>
        <v>451</v>
      </c>
      <c r="F19" s="12"/>
      <c r="G19" s="12"/>
      <c r="H19" s="12"/>
      <c r="I19" s="12"/>
      <c r="J19" s="12"/>
      <c r="K19" s="12"/>
      <c r="L19" s="89"/>
      <c r="M19" s="94"/>
      <c r="N19" s="14">
        <f t="shared" si="0"/>
        <v>993</v>
      </c>
    </row>
    <row r="20" spans="1:14" ht="21" customHeight="1">
      <c r="A20" s="146"/>
      <c r="B20" s="149"/>
      <c r="C20" s="11" t="s">
        <v>58</v>
      </c>
      <c r="D20" s="12">
        <f>SUM(D11,D14,D17)</f>
        <v>44</v>
      </c>
      <c r="E20" s="12">
        <f>SUM(E11,E14,E17)</f>
        <v>12</v>
      </c>
      <c r="F20" s="12"/>
      <c r="G20" s="12"/>
      <c r="H20" s="12"/>
      <c r="I20" s="12"/>
      <c r="J20" s="12"/>
      <c r="K20" s="12"/>
      <c r="L20" s="89"/>
      <c r="M20" s="94"/>
      <c r="N20" s="14">
        <f t="shared" si="0"/>
        <v>56</v>
      </c>
    </row>
    <row r="21" spans="1:14" ht="21" customHeight="1" thickBot="1">
      <c r="A21" s="147"/>
      <c r="B21" s="150"/>
      <c r="C21" s="15" t="s">
        <v>59</v>
      </c>
      <c r="D21" s="12">
        <f>SUM(D19:D20)</f>
        <v>586</v>
      </c>
      <c r="E21" s="12">
        <f>SUM(E19:E20)</f>
        <v>463</v>
      </c>
      <c r="F21" s="12"/>
      <c r="G21" s="12"/>
      <c r="H21" s="12"/>
      <c r="I21" s="12"/>
      <c r="J21" s="12"/>
      <c r="K21" s="12"/>
      <c r="L21" s="89"/>
      <c r="M21" s="94"/>
      <c r="N21" s="14">
        <f t="shared" si="0"/>
        <v>1049</v>
      </c>
    </row>
    <row r="22" spans="1:14" ht="21" customHeight="1">
      <c r="A22" s="145" t="s">
        <v>27</v>
      </c>
      <c r="B22" s="148" t="s">
        <v>56</v>
      </c>
      <c r="C22" s="7" t="s">
        <v>57</v>
      </c>
      <c r="D22" s="8">
        <v>1</v>
      </c>
      <c r="E22" s="9">
        <v>8</v>
      </c>
      <c r="F22" s="9"/>
      <c r="G22" s="9"/>
      <c r="H22" s="9"/>
      <c r="I22" s="9"/>
      <c r="J22" s="9"/>
      <c r="K22" s="9"/>
      <c r="L22" s="88"/>
      <c r="M22" s="95"/>
      <c r="N22" s="36">
        <f t="shared" si="0"/>
        <v>9</v>
      </c>
    </row>
    <row r="23" spans="1:14" ht="21" customHeight="1">
      <c r="A23" s="146"/>
      <c r="B23" s="149"/>
      <c r="C23" s="11" t="s">
        <v>58</v>
      </c>
      <c r="D23" s="12">
        <v>26</v>
      </c>
      <c r="E23" s="13">
        <v>0</v>
      </c>
      <c r="F23" s="13"/>
      <c r="G23" s="13"/>
      <c r="H23" s="13"/>
      <c r="I23" s="13"/>
      <c r="J23" s="13"/>
      <c r="K23" s="13"/>
      <c r="L23" s="38"/>
      <c r="M23" s="94"/>
      <c r="N23" s="14">
        <f t="shared" si="0"/>
        <v>26</v>
      </c>
    </row>
    <row r="24" spans="1:14" ht="21" customHeight="1">
      <c r="A24" s="146"/>
      <c r="B24" s="149"/>
      <c r="C24" s="11" t="s">
        <v>59</v>
      </c>
      <c r="D24" s="12">
        <f>SUM(D22:D23)</f>
        <v>27</v>
      </c>
      <c r="E24" s="13">
        <f>SUM(E22:E23)</f>
        <v>8</v>
      </c>
      <c r="F24" s="13"/>
      <c r="G24" s="13"/>
      <c r="H24" s="13"/>
      <c r="I24" s="13"/>
      <c r="J24" s="13"/>
      <c r="K24" s="13"/>
      <c r="L24" s="38"/>
      <c r="M24" s="94"/>
      <c r="N24" s="14">
        <f t="shared" si="0"/>
        <v>35</v>
      </c>
    </row>
    <row r="25" spans="1:14" ht="21" customHeight="1">
      <c r="A25" s="146"/>
      <c r="B25" s="149" t="s">
        <v>60</v>
      </c>
      <c r="C25" s="11" t="s">
        <v>57</v>
      </c>
      <c r="D25" s="12">
        <v>19</v>
      </c>
      <c r="E25" s="13">
        <v>36</v>
      </c>
      <c r="F25" s="13"/>
      <c r="G25" s="13"/>
      <c r="H25" s="13"/>
      <c r="I25" s="13"/>
      <c r="J25" s="13"/>
      <c r="K25" s="13"/>
      <c r="L25" s="38"/>
      <c r="M25" s="94"/>
      <c r="N25" s="14">
        <f t="shared" si="0"/>
        <v>55</v>
      </c>
    </row>
    <row r="26" spans="1:14" ht="21" customHeight="1">
      <c r="A26" s="146"/>
      <c r="B26" s="149"/>
      <c r="C26" s="11" t="s">
        <v>58</v>
      </c>
      <c r="D26" s="12">
        <v>9</v>
      </c>
      <c r="E26" s="13">
        <v>0</v>
      </c>
      <c r="F26" s="13"/>
      <c r="G26" s="13"/>
      <c r="H26" s="13"/>
      <c r="I26" s="13"/>
      <c r="J26" s="13"/>
      <c r="K26" s="13"/>
      <c r="L26" s="38"/>
      <c r="M26" s="94"/>
      <c r="N26" s="14">
        <f t="shared" si="0"/>
        <v>9</v>
      </c>
    </row>
    <row r="27" spans="1:14" ht="21" customHeight="1">
      <c r="A27" s="146"/>
      <c r="B27" s="149"/>
      <c r="C27" s="11" t="s">
        <v>59</v>
      </c>
      <c r="D27" s="12">
        <f>SUM(D25:D26)</f>
        <v>28</v>
      </c>
      <c r="E27" s="13">
        <f>SUM(E25:E26)</f>
        <v>36</v>
      </c>
      <c r="F27" s="13"/>
      <c r="G27" s="13"/>
      <c r="H27" s="13"/>
      <c r="I27" s="13"/>
      <c r="J27" s="13"/>
      <c r="K27" s="13"/>
      <c r="L27" s="38"/>
      <c r="M27" s="94"/>
      <c r="N27" s="14">
        <f t="shared" si="0"/>
        <v>64</v>
      </c>
    </row>
    <row r="28" spans="1:14" ht="21" customHeight="1">
      <c r="A28" s="146"/>
      <c r="B28" s="149" t="s">
        <v>26</v>
      </c>
      <c r="C28" s="11" t="s">
        <v>57</v>
      </c>
      <c r="D28" s="12">
        <f>SUM(D22,D25)</f>
        <v>20</v>
      </c>
      <c r="E28" s="12">
        <f>SUM(E22,E25)</f>
        <v>44</v>
      </c>
      <c r="F28" s="12"/>
      <c r="G28" s="12"/>
      <c r="H28" s="12"/>
      <c r="I28" s="12"/>
      <c r="J28" s="12"/>
      <c r="K28" s="12"/>
      <c r="L28" s="89"/>
      <c r="M28" s="94"/>
      <c r="N28" s="14">
        <f t="shared" si="0"/>
        <v>64</v>
      </c>
    </row>
    <row r="29" spans="1:14" ht="21" customHeight="1">
      <c r="A29" s="146"/>
      <c r="B29" s="149"/>
      <c r="C29" s="11" t="s">
        <v>58</v>
      </c>
      <c r="D29" s="12">
        <f>SUM(D23,D26)</f>
        <v>35</v>
      </c>
      <c r="E29" s="12">
        <f>SUM(E23,E26)</f>
        <v>0</v>
      </c>
      <c r="F29" s="12"/>
      <c r="G29" s="12"/>
      <c r="H29" s="12"/>
      <c r="I29" s="12"/>
      <c r="J29" s="12"/>
      <c r="K29" s="12"/>
      <c r="L29" s="89"/>
      <c r="M29" s="94"/>
      <c r="N29" s="14">
        <f t="shared" si="0"/>
        <v>35</v>
      </c>
    </row>
    <row r="30" spans="1:14" ht="21" customHeight="1" thickBot="1">
      <c r="A30" s="147"/>
      <c r="B30" s="150"/>
      <c r="C30" s="15" t="s">
        <v>59</v>
      </c>
      <c r="D30" s="12">
        <f>SUM(D28:D29)</f>
        <v>55</v>
      </c>
      <c r="E30" s="12">
        <f t="shared" ref="E30" si="1">E24+E27</f>
        <v>44</v>
      </c>
      <c r="F30" s="12"/>
      <c r="G30" s="12"/>
      <c r="H30" s="12"/>
      <c r="I30" s="12"/>
      <c r="J30" s="12"/>
      <c r="K30" s="12"/>
      <c r="L30" s="89"/>
      <c r="M30" s="94"/>
      <c r="N30" s="14">
        <f t="shared" si="0"/>
        <v>99</v>
      </c>
    </row>
    <row r="31" spans="1:14" ht="21" customHeight="1">
      <c r="A31" s="145" t="s">
        <v>28</v>
      </c>
      <c r="B31" s="148" t="s">
        <v>56</v>
      </c>
      <c r="C31" s="7" t="s">
        <v>57</v>
      </c>
      <c r="D31" s="8">
        <v>1073</v>
      </c>
      <c r="E31" s="9">
        <v>924</v>
      </c>
      <c r="F31" s="9"/>
      <c r="G31" s="9"/>
      <c r="H31" s="9"/>
      <c r="I31" s="9"/>
      <c r="J31" s="9"/>
      <c r="K31" s="9"/>
      <c r="L31" s="88"/>
      <c r="M31" s="95"/>
      <c r="N31" s="36">
        <f t="shared" si="0"/>
        <v>1997</v>
      </c>
    </row>
    <row r="32" spans="1:14" ht="21" customHeight="1">
      <c r="A32" s="146"/>
      <c r="B32" s="149"/>
      <c r="C32" s="11" t="s">
        <v>58</v>
      </c>
      <c r="D32" s="12">
        <v>2</v>
      </c>
      <c r="E32" s="13">
        <v>2</v>
      </c>
      <c r="F32" s="13"/>
      <c r="G32" s="13"/>
      <c r="H32" s="13"/>
      <c r="I32" s="13"/>
      <c r="J32" s="13"/>
      <c r="K32" s="13"/>
      <c r="L32" s="38"/>
      <c r="M32" s="94"/>
      <c r="N32" s="96">
        <f t="shared" si="0"/>
        <v>4</v>
      </c>
    </row>
    <row r="33" spans="1:14" ht="21" customHeight="1">
      <c r="A33" s="146"/>
      <c r="B33" s="149"/>
      <c r="C33" s="11" t="s">
        <v>59</v>
      </c>
      <c r="D33" s="12">
        <f>SUM(D31:D32)</f>
        <v>1075</v>
      </c>
      <c r="E33" s="13">
        <f>SUM(E31:E32)</f>
        <v>926</v>
      </c>
      <c r="F33" s="13"/>
      <c r="G33" s="13"/>
      <c r="H33" s="13"/>
      <c r="I33" s="13"/>
      <c r="J33" s="13"/>
      <c r="K33" s="13"/>
      <c r="L33" s="38"/>
      <c r="M33" s="94"/>
      <c r="N33" s="96">
        <f t="shared" si="0"/>
        <v>2001</v>
      </c>
    </row>
    <row r="34" spans="1:14" ht="21" customHeight="1">
      <c r="A34" s="146"/>
      <c r="B34" s="149" t="s">
        <v>60</v>
      </c>
      <c r="C34" s="11" t="s">
        <v>57</v>
      </c>
      <c r="D34" s="12">
        <v>1556</v>
      </c>
      <c r="E34" s="13">
        <v>1287</v>
      </c>
      <c r="F34" s="13"/>
      <c r="G34" s="13"/>
      <c r="H34" s="13"/>
      <c r="I34" s="13"/>
      <c r="J34" s="13"/>
      <c r="K34" s="13"/>
      <c r="L34" s="38"/>
      <c r="M34" s="94"/>
      <c r="N34" s="14">
        <f t="shared" si="0"/>
        <v>2843</v>
      </c>
    </row>
    <row r="35" spans="1:14" ht="21" customHeight="1">
      <c r="A35" s="146"/>
      <c r="B35" s="149"/>
      <c r="C35" s="11" t="s">
        <v>58</v>
      </c>
      <c r="D35" s="12">
        <v>9</v>
      </c>
      <c r="E35" s="13">
        <v>1</v>
      </c>
      <c r="F35" s="13"/>
      <c r="G35" s="13"/>
      <c r="H35" s="13"/>
      <c r="I35" s="13"/>
      <c r="J35" s="13"/>
      <c r="K35" s="13"/>
      <c r="L35" s="38"/>
      <c r="M35" s="94"/>
      <c r="N35" s="14">
        <f t="shared" si="0"/>
        <v>10</v>
      </c>
    </row>
    <row r="36" spans="1:14" ht="21" customHeight="1">
      <c r="A36" s="146"/>
      <c r="B36" s="149"/>
      <c r="C36" s="11" t="s">
        <v>59</v>
      </c>
      <c r="D36" s="12">
        <f>SUM(D34:D35)</f>
        <v>1565</v>
      </c>
      <c r="E36" s="13">
        <f>SUM(E34:E35)</f>
        <v>1288</v>
      </c>
      <c r="F36" s="13"/>
      <c r="G36" s="13"/>
      <c r="H36" s="13"/>
      <c r="I36" s="13"/>
      <c r="J36" s="13"/>
      <c r="K36" s="13"/>
      <c r="L36" s="38"/>
      <c r="M36" s="94"/>
      <c r="N36" s="14">
        <f t="shared" si="0"/>
        <v>2853</v>
      </c>
    </row>
    <row r="37" spans="1:14" ht="21" customHeight="1">
      <c r="A37" s="146"/>
      <c r="B37" s="149" t="s">
        <v>26</v>
      </c>
      <c r="C37" s="11" t="s">
        <v>57</v>
      </c>
      <c r="D37" s="12">
        <f>SUM(D31,D34)</f>
        <v>2629</v>
      </c>
      <c r="E37" s="12">
        <f>SUM(E31,E34)</f>
        <v>2211</v>
      </c>
      <c r="F37" s="12"/>
      <c r="G37" s="12"/>
      <c r="H37" s="12"/>
      <c r="I37" s="12"/>
      <c r="J37" s="12"/>
      <c r="K37" s="12"/>
      <c r="L37" s="89"/>
      <c r="M37" s="94"/>
      <c r="N37" s="14">
        <f t="shared" si="0"/>
        <v>4840</v>
      </c>
    </row>
    <row r="38" spans="1:14" ht="21" customHeight="1">
      <c r="A38" s="146"/>
      <c r="B38" s="149"/>
      <c r="C38" s="11" t="s">
        <v>58</v>
      </c>
      <c r="D38" s="12">
        <f>SUM(D32,D35)</f>
        <v>11</v>
      </c>
      <c r="E38" s="12">
        <f>SUM(E32,E35)</f>
        <v>3</v>
      </c>
      <c r="F38" s="12"/>
      <c r="G38" s="12"/>
      <c r="H38" s="12"/>
      <c r="I38" s="12"/>
      <c r="J38" s="12"/>
      <c r="K38" s="12"/>
      <c r="L38" s="89"/>
      <c r="M38" s="94"/>
      <c r="N38" s="14">
        <f t="shared" si="0"/>
        <v>14</v>
      </c>
    </row>
    <row r="39" spans="1:14" ht="21" customHeight="1" thickBot="1">
      <c r="A39" s="147"/>
      <c r="B39" s="150"/>
      <c r="C39" s="15" t="s">
        <v>59</v>
      </c>
      <c r="D39" s="12">
        <f>SUM(D37:D38)</f>
        <v>2640</v>
      </c>
      <c r="E39" s="12">
        <f>SUM(E37:E38)</f>
        <v>2214</v>
      </c>
      <c r="F39" s="12"/>
      <c r="G39" s="12"/>
      <c r="H39" s="12"/>
      <c r="I39" s="12"/>
      <c r="J39" s="12"/>
      <c r="K39" s="12"/>
      <c r="L39" s="89"/>
      <c r="M39" s="94"/>
      <c r="N39" s="14">
        <f t="shared" si="0"/>
        <v>4854</v>
      </c>
    </row>
    <row r="40" spans="1:14" ht="21" customHeight="1">
      <c r="A40" s="197" t="s">
        <v>63</v>
      </c>
      <c r="B40" s="198"/>
      <c r="C40" s="7" t="s">
        <v>57</v>
      </c>
      <c r="D40" s="8">
        <v>133</v>
      </c>
      <c r="E40" s="9">
        <v>142</v>
      </c>
      <c r="F40" s="9"/>
      <c r="G40" s="9"/>
      <c r="H40" s="9"/>
      <c r="I40" s="9"/>
      <c r="J40" s="9"/>
      <c r="K40" s="9"/>
      <c r="L40" s="88"/>
      <c r="M40" s="95"/>
      <c r="N40" s="10">
        <f t="shared" si="0"/>
        <v>275</v>
      </c>
    </row>
    <row r="41" spans="1:14" ht="21" customHeight="1">
      <c r="A41" s="199"/>
      <c r="B41" s="200"/>
      <c r="C41" s="11" t="s">
        <v>58</v>
      </c>
      <c r="D41" s="12">
        <v>46</v>
      </c>
      <c r="E41" s="13">
        <v>6</v>
      </c>
      <c r="F41" s="13"/>
      <c r="G41" s="13"/>
      <c r="H41" s="13"/>
      <c r="I41" s="13"/>
      <c r="J41" s="13"/>
      <c r="K41" s="13"/>
      <c r="L41" s="38"/>
      <c r="M41" s="94"/>
      <c r="N41" s="14">
        <f t="shared" si="0"/>
        <v>52</v>
      </c>
    </row>
    <row r="42" spans="1:14" ht="21" customHeight="1" thickBot="1">
      <c r="A42" s="201"/>
      <c r="B42" s="202"/>
      <c r="C42" s="15" t="s">
        <v>59</v>
      </c>
      <c r="D42" s="16">
        <f>SUM(D40:D41)</f>
        <v>179</v>
      </c>
      <c r="E42" s="64">
        <f>SUM(E40:E41)</f>
        <v>148</v>
      </c>
      <c r="F42" s="64"/>
      <c r="G42" s="64"/>
      <c r="H42" s="64"/>
      <c r="I42" s="64"/>
      <c r="J42" s="64"/>
      <c r="K42" s="64"/>
      <c r="L42" s="90"/>
      <c r="M42" s="97"/>
      <c r="N42" s="14">
        <f t="shared" si="0"/>
        <v>327</v>
      </c>
    </row>
    <row r="43" spans="1:14" ht="21" customHeight="1">
      <c r="A43" s="114" t="s">
        <v>64</v>
      </c>
      <c r="B43" s="115"/>
      <c r="C43" s="7" t="s">
        <v>57</v>
      </c>
      <c r="D43" s="8">
        <v>111</v>
      </c>
      <c r="E43" s="9">
        <v>61</v>
      </c>
      <c r="F43" s="9"/>
      <c r="G43" s="9"/>
      <c r="H43" s="9"/>
      <c r="I43" s="9"/>
      <c r="J43" s="9"/>
      <c r="K43" s="9"/>
      <c r="L43" s="88"/>
      <c r="M43" s="95"/>
      <c r="N43" s="10">
        <f t="shared" si="0"/>
        <v>172</v>
      </c>
    </row>
    <row r="44" spans="1:14" ht="21" customHeight="1">
      <c r="A44" s="116"/>
      <c r="B44" s="117"/>
      <c r="C44" s="11" t="s">
        <v>58</v>
      </c>
      <c r="D44" s="12">
        <v>0</v>
      </c>
      <c r="E44" s="13">
        <v>0</v>
      </c>
      <c r="F44" s="13"/>
      <c r="G44" s="13"/>
      <c r="H44" s="13"/>
      <c r="I44" s="13"/>
      <c r="J44" s="13"/>
      <c r="K44" s="13"/>
      <c r="L44" s="38"/>
      <c r="M44" s="94"/>
      <c r="N44" s="14">
        <f t="shared" si="0"/>
        <v>0</v>
      </c>
    </row>
    <row r="45" spans="1:14" ht="21" customHeight="1" thickBot="1">
      <c r="A45" s="118"/>
      <c r="B45" s="119"/>
      <c r="C45" s="15" t="s">
        <v>59</v>
      </c>
      <c r="D45" s="16">
        <f>SUM(D43:D44)</f>
        <v>111</v>
      </c>
      <c r="E45" s="64">
        <f>SUM(E43:E44)</f>
        <v>61</v>
      </c>
      <c r="F45" s="64"/>
      <c r="G45" s="64"/>
      <c r="H45" s="64"/>
      <c r="I45" s="64"/>
      <c r="J45" s="64"/>
      <c r="K45" s="64"/>
      <c r="L45" s="90"/>
      <c r="M45" s="97"/>
      <c r="N45" s="44">
        <f t="shared" si="0"/>
        <v>172</v>
      </c>
    </row>
    <row r="46" spans="1:14" ht="21" customHeight="1" thickBot="1">
      <c r="A46" s="128" t="s">
        <v>65</v>
      </c>
      <c r="B46" s="129"/>
      <c r="C46" s="130"/>
      <c r="D46" s="18">
        <f>SUM(D21,D30,D39,D42,D45)</f>
        <v>3571</v>
      </c>
      <c r="E46" s="19">
        <f>SUM(E21,E30,E39,E42,E45)</f>
        <v>2930</v>
      </c>
      <c r="F46" s="19"/>
      <c r="G46" s="19"/>
      <c r="H46" s="19"/>
      <c r="I46" s="19"/>
      <c r="J46" s="19"/>
      <c r="K46" s="19"/>
      <c r="L46" s="91"/>
      <c r="M46" s="98"/>
      <c r="N46" s="96">
        <f t="shared" si="0"/>
        <v>6501</v>
      </c>
    </row>
    <row r="47" spans="1:14" ht="21" customHeight="1" thickBot="1">
      <c r="A47" s="128" t="s">
        <v>32</v>
      </c>
      <c r="B47" s="129"/>
      <c r="C47" s="130"/>
      <c r="D47" s="18">
        <v>61</v>
      </c>
      <c r="E47" s="19">
        <v>36</v>
      </c>
      <c r="F47" s="19"/>
      <c r="G47" s="19"/>
      <c r="H47" s="19"/>
      <c r="I47" s="19"/>
      <c r="J47" s="19"/>
      <c r="K47" s="19"/>
      <c r="L47" s="91"/>
      <c r="M47" s="98"/>
      <c r="N47" s="27">
        <f t="shared" si="0"/>
        <v>97</v>
      </c>
    </row>
    <row r="48" spans="1:14" ht="21" customHeight="1" thickBot="1">
      <c r="A48" s="128" t="s">
        <v>66</v>
      </c>
      <c r="B48" s="129"/>
      <c r="C48" s="130"/>
      <c r="D48" s="18">
        <f>SUM(D46:D47)</f>
        <v>3632</v>
      </c>
      <c r="E48" s="19">
        <f>SUM(E46:E47)</f>
        <v>2966</v>
      </c>
      <c r="F48" s="19"/>
      <c r="G48" s="19"/>
      <c r="H48" s="19"/>
      <c r="I48" s="19"/>
      <c r="J48" s="19"/>
      <c r="K48" s="19"/>
      <c r="L48" s="91"/>
      <c r="M48" s="98"/>
      <c r="N48" s="27">
        <f t="shared" si="0"/>
        <v>6598</v>
      </c>
    </row>
    <row r="49" spans="1:14" ht="21" customHeight="1">
      <c r="A49" s="131" t="s">
        <v>34</v>
      </c>
      <c r="B49" s="134" t="s">
        <v>67</v>
      </c>
      <c r="C49" s="20" t="s">
        <v>68</v>
      </c>
      <c r="D49" s="21">
        <v>2534</v>
      </c>
      <c r="E49" s="22">
        <v>1804</v>
      </c>
      <c r="F49" s="22"/>
      <c r="G49" s="22"/>
      <c r="H49" s="22"/>
      <c r="I49" s="22"/>
      <c r="J49" s="22"/>
      <c r="K49" s="22"/>
      <c r="L49" s="92"/>
      <c r="M49" s="99"/>
      <c r="N49" s="96">
        <f t="shared" si="0"/>
        <v>4338</v>
      </c>
    </row>
    <row r="50" spans="1:14" ht="21" customHeight="1">
      <c r="A50" s="132"/>
      <c r="B50" s="117"/>
      <c r="C50" s="11" t="s">
        <v>69</v>
      </c>
      <c r="D50" s="12">
        <v>1667</v>
      </c>
      <c r="E50" s="13">
        <v>1440</v>
      </c>
      <c r="F50" s="13"/>
      <c r="G50" s="13"/>
      <c r="H50" s="13"/>
      <c r="I50" s="13"/>
      <c r="J50" s="13"/>
      <c r="K50" s="13"/>
      <c r="L50" s="38"/>
      <c r="M50" s="94"/>
      <c r="N50" s="14">
        <f t="shared" si="0"/>
        <v>3107</v>
      </c>
    </row>
    <row r="51" spans="1:14" ht="21" customHeight="1">
      <c r="A51" s="132"/>
      <c r="B51" s="117"/>
      <c r="C51" s="11" t="s">
        <v>59</v>
      </c>
      <c r="D51" s="12">
        <f>SUM(D49:D50)</f>
        <v>4201</v>
      </c>
      <c r="E51" s="13">
        <f>SUM(E49:E50)</f>
        <v>3244</v>
      </c>
      <c r="F51" s="13"/>
      <c r="G51" s="13"/>
      <c r="H51" s="13"/>
      <c r="I51" s="13"/>
      <c r="J51" s="13"/>
      <c r="K51" s="13"/>
      <c r="L51" s="38"/>
      <c r="M51" s="94"/>
      <c r="N51" s="14">
        <f t="shared" si="0"/>
        <v>7445</v>
      </c>
    </row>
    <row r="52" spans="1:14" ht="21" customHeight="1">
      <c r="A52" s="132"/>
      <c r="B52" s="135" t="s">
        <v>38</v>
      </c>
      <c r="C52" s="136"/>
      <c r="D52" s="12">
        <v>45</v>
      </c>
      <c r="E52" s="13">
        <v>18</v>
      </c>
      <c r="F52" s="13"/>
      <c r="G52" s="13"/>
      <c r="H52" s="13"/>
      <c r="I52" s="13"/>
      <c r="J52" s="13"/>
      <c r="K52" s="13"/>
      <c r="L52" s="38"/>
      <c r="M52" s="94"/>
      <c r="N52" s="14">
        <f t="shared" si="0"/>
        <v>63</v>
      </c>
    </row>
    <row r="53" spans="1:14" ht="21" customHeight="1" thickBot="1">
      <c r="A53" s="133"/>
      <c r="B53" s="137" t="s">
        <v>39</v>
      </c>
      <c r="C53" s="138"/>
      <c r="D53" s="23" t="s">
        <v>40</v>
      </c>
      <c r="E53" s="24" t="s">
        <v>40</v>
      </c>
      <c r="F53" s="61"/>
      <c r="G53" s="61"/>
      <c r="H53" s="61"/>
      <c r="I53" s="61"/>
      <c r="J53" s="61"/>
      <c r="K53" s="61"/>
      <c r="L53" s="93"/>
      <c r="M53" s="100"/>
      <c r="N53" s="101" t="s">
        <v>40</v>
      </c>
    </row>
    <row r="54" spans="1:14" ht="21" customHeight="1" thickBot="1">
      <c r="A54" s="120" t="s">
        <v>41</v>
      </c>
      <c r="B54" s="121"/>
      <c r="C54" s="122"/>
      <c r="D54" s="18">
        <f>SUM(D51:D53)</f>
        <v>4246</v>
      </c>
      <c r="E54" s="19">
        <f>SUM(E51:E53)</f>
        <v>3262</v>
      </c>
      <c r="F54" s="19"/>
      <c r="G54" s="19"/>
      <c r="H54" s="19"/>
      <c r="I54" s="19"/>
      <c r="J54" s="19"/>
      <c r="K54" s="19"/>
      <c r="L54" s="91"/>
      <c r="M54" s="98"/>
      <c r="N54" s="27">
        <f>SUM(D54:M54)</f>
        <v>7508</v>
      </c>
    </row>
    <row r="55" spans="1:14" ht="23.25" customHeight="1" thickBot="1">
      <c r="A55" s="123" t="s">
        <v>42</v>
      </c>
      <c r="B55" s="124"/>
      <c r="C55" s="125"/>
      <c r="D55" s="25">
        <f>SUM(D48,D54)</f>
        <v>7878</v>
      </c>
      <c r="E55" s="26">
        <f>SUM(E48,E54)</f>
        <v>6228</v>
      </c>
      <c r="F55" s="26"/>
      <c r="G55" s="26"/>
      <c r="H55" s="26"/>
      <c r="I55" s="26"/>
      <c r="J55" s="26"/>
      <c r="K55" s="26"/>
      <c r="L55" s="54"/>
      <c r="M55" s="102"/>
      <c r="N55" s="27">
        <f>SUM(D55:M55)</f>
        <v>14106</v>
      </c>
    </row>
    <row r="58" spans="1:14">
      <c r="A58" s="126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</row>
    <row r="59" spans="1:14">
      <c r="A59" s="127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</row>
  </sheetData>
  <mergeCells count="40">
    <mergeCell ref="E6:E9"/>
    <mergeCell ref="F6:F9"/>
    <mergeCell ref="G6:G9"/>
    <mergeCell ref="H6:H9"/>
    <mergeCell ref="N6:N9"/>
    <mergeCell ref="A7:A9"/>
    <mergeCell ref="B7:B9"/>
    <mergeCell ref="C7:C9"/>
    <mergeCell ref="A10:A21"/>
    <mergeCell ref="B10:B12"/>
    <mergeCell ref="B13:B15"/>
    <mergeCell ref="B16:B18"/>
    <mergeCell ref="B19:B21"/>
    <mergeCell ref="I6:I9"/>
    <mergeCell ref="J6:J9"/>
    <mergeCell ref="K6:K9"/>
    <mergeCell ref="L6:L9"/>
    <mergeCell ref="M6:M9"/>
    <mergeCell ref="A6:C6"/>
    <mergeCell ref="D6:D9"/>
    <mergeCell ref="A22:A30"/>
    <mergeCell ref="B22:B24"/>
    <mergeCell ref="B25:B27"/>
    <mergeCell ref="B28:B30"/>
    <mergeCell ref="A31:A39"/>
    <mergeCell ref="B31:B33"/>
    <mergeCell ref="B34:B36"/>
    <mergeCell ref="B37:B39"/>
    <mergeCell ref="A54:C54"/>
    <mergeCell ref="A55:C55"/>
    <mergeCell ref="A58:N59"/>
    <mergeCell ref="A40:B42"/>
    <mergeCell ref="A43:B45"/>
    <mergeCell ref="A46:C46"/>
    <mergeCell ref="A47:C47"/>
    <mergeCell ref="A48:C48"/>
    <mergeCell ref="A49:A53"/>
    <mergeCell ref="B49:B51"/>
    <mergeCell ref="B52:C52"/>
    <mergeCell ref="B53:C53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64909-A8BA-45E3-B653-458BFD7BF61B}">
  <sheetPr>
    <tabColor rgb="FF92D050"/>
  </sheetPr>
  <dimension ref="A1:N59"/>
  <sheetViews>
    <sheetView zoomScaleNormal="100" workbookViewId="0">
      <selection activeCell="A2" sqref="A2:XFD2"/>
    </sheetView>
  </sheetViews>
  <sheetFormatPr defaultRowHeight="13.5"/>
  <cols>
    <col min="1" max="1" width="4" style="1" customWidth="1"/>
    <col min="2" max="2" width="7.25" style="1" customWidth="1"/>
    <col min="3" max="3" width="9" style="1"/>
    <col min="4" max="14" width="9.5" style="1" customWidth="1"/>
    <col min="15" max="16384" width="9" style="1"/>
  </cols>
  <sheetData>
    <row r="1" spans="1:14" ht="15" customHeight="1"/>
    <row r="2" spans="1:14" ht="15" customHeight="1"/>
    <row r="3" spans="1:14" ht="15" customHeight="1">
      <c r="A3" s="28"/>
      <c r="B3" s="28"/>
      <c r="C3" s="28"/>
      <c r="D3" s="29"/>
      <c r="E3" s="1" t="s">
        <v>43</v>
      </c>
    </row>
    <row r="4" spans="1:14" ht="15" customHeight="1">
      <c r="A4" s="6"/>
      <c r="B4" s="83" t="s">
        <v>87</v>
      </c>
      <c r="C4" s="84"/>
      <c r="N4" s="30"/>
    </row>
    <row r="5" spans="1:14" ht="15" customHeight="1" thickBot="1">
      <c r="E5" s="5"/>
      <c r="F5" s="5"/>
      <c r="G5" s="5"/>
      <c r="H5" s="5"/>
      <c r="I5" s="5"/>
      <c r="N5" s="31"/>
    </row>
    <row r="6" spans="1:14" ht="48" customHeight="1">
      <c r="A6" s="158" t="s">
        <v>3</v>
      </c>
      <c r="B6" s="159"/>
      <c r="C6" s="160"/>
      <c r="D6" s="164" t="s">
        <v>88</v>
      </c>
      <c r="E6" s="164"/>
      <c r="F6" s="164"/>
      <c r="G6" s="164"/>
      <c r="H6" s="164"/>
      <c r="I6" s="164"/>
      <c r="J6" s="164"/>
      <c r="K6" s="164"/>
      <c r="L6" s="164"/>
      <c r="M6" s="164"/>
      <c r="N6" s="170" t="s">
        <v>23</v>
      </c>
    </row>
    <row r="7" spans="1:14">
      <c r="A7" s="132" t="s">
        <v>53</v>
      </c>
      <c r="B7" s="149" t="s">
        <v>54</v>
      </c>
      <c r="C7" s="152" t="s">
        <v>55</v>
      </c>
      <c r="D7" s="173"/>
      <c r="E7" s="173"/>
      <c r="F7" s="173"/>
      <c r="G7" s="173"/>
      <c r="H7" s="175"/>
      <c r="I7" s="175"/>
      <c r="J7" s="173"/>
      <c r="K7" s="173"/>
      <c r="L7" s="173"/>
      <c r="M7" s="173"/>
      <c r="N7" s="171"/>
    </row>
    <row r="8" spans="1:14">
      <c r="A8" s="132"/>
      <c r="B8" s="149"/>
      <c r="C8" s="152"/>
      <c r="D8" s="173"/>
      <c r="E8" s="173"/>
      <c r="F8" s="173"/>
      <c r="G8" s="173"/>
      <c r="H8" s="175"/>
      <c r="I8" s="175"/>
      <c r="J8" s="173"/>
      <c r="K8" s="173"/>
      <c r="L8" s="173"/>
      <c r="M8" s="173"/>
      <c r="N8" s="171"/>
    </row>
    <row r="9" spans="1:14" ht="18.75" customHeight="1" thickBot="1">
      <c r="A9" s="151"/>
      <c r="B9" s="150"/>
      <c r="C9" s="153"/>
      <c r="D9" s="174"/>
      <c r="E9" s="174"/>
      <c r="F9" s="174"/>
      <c r="G9" s="174"/>
      <c r="H9" s="176"/>
      <c r="I9" s="176"/>
      <c r="J9" s="174"/>
      <c r="K9" s="174"/>
      <c r="L9" s="174"/>
      <c r="M9" s="174"/>
      <c r="N9" s="172"/>
    </row>
    <row r="10" spans="1:14" ht="21" customHeight="1">
      <c r="A10" s="145" t="s">
        <v>19</v>
      </c>
      <c r="B10" s="148" t="s">
        <v>56</v>
      </c>
      <c r="C10" s="7" t="s">
        <v>57</v>
      </c>
      <c r="D10" s="9">
        <v>30</v>
      </c>
      <c r="E10" s="9"/>
      <c r="F10" s="9"/>
      <c r="G10" s="9"/>
      <c r="H10" s="9"/>
      <c r="I10" s="9"/>
      <c r="J10" s="9"/>
      <c r="K10" s="9"/>
      <c r="L10" s="9"/>
      <c r="M10" s="9"/>
      <c r="N10" s="10">
        <f t="shared" ref="N10:N55" si="0">SUM(D10:M10)</f>
        <v>30</v>
      </c>
    </row>
    <row r="11" spans="1:14" ht="21" customHeight="1">
      <c r="A11" s="146"/>
      <c r="B11" s="149"/>
      <c r="C11" s="11" t="s">
        <v>58</v>
      </c>
      <c r="D11" s="13">
        <v>2</v>
      </c>
      <c r="E11" s="13" t="s">
        <v>89</v>
      </c>
      <c r="F11" s="13"/>
      <c r="G11" s="13"/>
      <c r="H11" s="13"/>
      <c r="I11" s="13"/>
      <c r="J11" s="13"/>
      <c r="K11" s="13"/>
      <c r="L11" s="13"/>
      <c r="M11" s="13"/>
      <c r="N11" s="14">
        <f t="shared" si="0"/>
        <v>2</v>
      </c>
    </row>
    <row r="12" spans="1:14" ht="21" customHeight="1">
      <c r="A12" s="146"/>
      <c r="B12" s="149"/>
      <c r="C12" s="11" t="s">
        <v>59</v>
      </c>
      <c r="D12" s="13">
        <f>SUM(D10:D11)</f>
        <v>32</v>
      </c>
      <c r="E12" s="13"/>
      <c r="F12" s="13"/>
      <c r="G12" s="13"/>
      <c r="H12" s="13"/>
      <c r="I12" s="13"/>
      <c r="J12" s="13"/>
      <c r="K12" s="13"/>
      <c r="L12" s="13"/>
      <c r="M12" s="13"/>
      <c r="N12" s="14">
        <f t="shared" si="0"/>
        <v>32</v>
      </c>
    </row>
    <row r="13" spans="1:14" ht="21" customHeight="1">
      <c r="A13" s="146"/>
      <c r="B13" s="149" t="s">
        <v>60</v>
      </c>
      <c r="C13" s="11" t="s">
        <v>57</v>
      </c>
      <c r="D13" s="13">
        <v>60</v>
      </c>
      <c r="E13" s="13"/>
      <c r="F13" s="13"/>
      <c r="G13" s="13"/>
      <c r="H13" s="13"/>
      <c r="I13" s="13"/>
      <c r="J13" s="13"/>
      <c r="K13" s="13"/>
      <c r="L13" s="13"/>
      <c r="M13" s="13"/>
      <c r="N13" s="14">
        <f t="shared" si="0"/>
        <v>60</v>
      </c>
    </row>
    <row r="14" spans="1:14" ht="21" customHeight="1">
      <c r="A14" s="146"/>
      <c r="B14" s="149"/>
      <c r="C14" s="11" t="s">
        <v>58</v>
      </c>
      <c r="D14" s="13">
        <v>3</v>
      </c>
      <c r="E14" s="13"/>
      <c r="F14" s="13"/>
      <c r="G14" s="13"/>
      <c r="H14" s="13"/>
      <c r="I14" s="13"/>
      <c r="J14" s="13"/>
      <c r="K14" s="13"/>
      <c r="L14" s="13"/>
      <c r="M14" s="13"/>
      <c r="N14" s="14">
        <f t="shared" si="0"/>
        <v>3</v>
      </c>
    </row>
    <row r="15" spans="1:14" ht="21" customHeight="1">
      <c r="A15" s="146"/>
      <c r="B15" s="149"/>
      <c r="C15" s="11" t="s">
        <v>59</v>
      </c>
      <c r="D15" s="12">
        <f>SUM(D13:D14)</f>
        <v>63</v>
      </c>
      <c r="E15" s="13"/>
      <c r="F15" s="13"/>
      <c r="G15" s="13"/>
      <c r="H15" s="13"/>
      <c r="I15" s="13"/>
      <c r="J15" s="13"/>
      <c r="K15" s="13"/>
      <c r="L15" s="13"/>
      <c r="M15" s="13"/>
      <c r="N15" s="14">
        <f t="shared" si="0"/>
        <v>63</v>
      </c>
    </row>
    <row r="16" spans="1:14" ht="21" customHeight="1">
      <c r="A16" s="146"/>
      <c r="B16" s="149" t="s">
        <v>61</v>
      </c>
      <c r="C16" s="11" t="s">
        <v>57</v>
      </c>
      <c r="D16" s="13">
        <v>0</v>
      </c>
      <c r="E16" s="13"/>
      <c r="F16" s="13"/>
      <c r="G16" s="13"/>
      <c r="H16" s="13"/>
      <c r="I16" s="13"/>
      <c r="J16" s="13"/>
      <c r="K16" s="13"/>
      <c r="L16" s="13"/>
      <c r="M16" s="13"/>
      <c r="N16" s="14">
        <f t="shared" si="0"/>
        <v>0</v>
      </c>
    </row>
    <row r="17" spans="1:14" ht="21" customHeight="1">
      <c r="A17" s="146"/>
      <c r="B17" s="149"/>
      <c r="C17" s="11" t="s">
        <v>58</v>
      </c>
      <c r="D17" s="13">
        <v>0</v>
      </c>
      <c r="E17" s="13"/>
      <c r="F17" s="13"/>
      <c r="G17" s="13"/>
      <c r="H17" s="13"/>
      <c r="I17" s="13"/>
      <c r="J17" s="13"/>
      <c r="K17" s="13"/>
      <c r="L17" s="13"/>
      <c r="M17" s="13"/>
      <c r="N17" s="14">
        <f t="shared" si="0"/>
        <v>0</v>
      </c>
    </row>
    <row r="18" spans="1:14" ht="21" customHeight="1">
      <c r="A18" s="146"/>
      <c r="B18" s="149"/>
      <c r="C18" s="11" t="s">
        <v>59</v>
      </c>
      <c r="D18" s="13">
        <f>SUM(D16:D17)</f>
        <v>0</v>
      </c>
      <c r="E18" s="13"/>
      <c r="F18" s="13"/>
      <c r="G18" s="13"/>
      <c r="H18" s="13"/>
      <c r="I18" s="13"/>
      <c r="J18" s="13"/>
      <c r="K18" s="13"/>
      <c r="L18" s="13"/>
      <c r="M18" s="13"/>
      <c r="N18" s="14">
        <f t="shared" si="0"/>
        <v>0</v>
      </c>
    </row>
    <row r="19" spans="1:14" ht="21" customHeight="1">
      <c r="A19" s="146"/>
      <c r="B19" s="149" t="s">
        <v>26</v>
      </c>
      <c r="C19" s="11" t="s">
        <v>57</v>
      </c>
      <c r="D19" s="12">
        <f>SUM(D10,D13,D16)</f>
        <v>90</v>
      </c>
      <c r="E19" s="12"/>
      <c r="F19" s="12"/>
      <c r="G19" s="12"/>
      <c r="H19" s="12"/>
      <c r="I19" s="12"/>
      <c r="J19" s="12"/>
      <c r="K19" s="12"/>
      <c r="L19" s="12"/>
      <c r="M19" s="12"/>
      <c r="N19" s="14">
        <f t="shared" si="0"/>
        <v>90</v>
      </c>
    </row>
    <row r="20" spans="1:14" ht="21" customHeight="1">
      <c r="A20" s="146"/>
      <c r="B20" s="149"/>
      <c r="C20" s="11" t="s">
        <v>58</v>
      </c>
      <c r="D20" s="12">
        <f>SUM(D11,D14,D17)</f>
        <v>5</v>
      </c>
      <c r="E20" s="12"/>
      <c r="F20" s="12"/>
      <c r="G20" s="12"/>
      <c r="H20" s="12"/>
      <c r="I20" s="12"/>
      <c r="J20" s="12"/>
      <c r="K20" s="12"/>
      <c r="L20" s="12"/>
      <c r="M20" s="12"/>
      <c r="N20" s="14">
        <f t="shared" si="0"/>
        <v>5</v>
      </c>
    </row>
    <row r="21" spans="1:14" ht="21" customHeight="1" thickBot="1">
      <c r="A21" s="147"/>
      <c r="B21" s="150"/>
      <c r="C21" s="15" t="s">
        <v>59</v>
      </c>
      <c r="D21" s="12">
        <f>SUM(D19:D20)</f>
        <v>95</v>
      </c>
      <c r="E21" s="12"/>
      <c r="F21" s="12"/>
      <c r="G21" s="12"/>
      <c r="H21" s="12"/>
      <c r="I21" s="12"/>
      <c r="J21" s="12"/>
      <c r="K21" s="12"/>
      <c r="L21" s="12"/>
      <c r="M21" s="12"/>
      <c r="N21" s="14">
        <f t="shared" si="0"/>
        <v>95</v>
      </c>
    </row>
    <row r="22" spans="1:14" ht="21" customHeight="1">
      <c r="A22" s="145" t="s">
        <v>27</v>
      </c>
      <c r="B22" s="148" t="s">
        <v>56</v>
      </c>
      <c r="C22" s="7" t="s">
        <v>57</v>
      </c>
      <c r="D22" s="9">
        <v>3</v>
      </c>
      <c r="E22" s="9"/>
      <c r="F22" s="9"/>
      <c r="G22" s="9"/>
      <c r="H22" s="9"/>
      <c r="I22" s="9"/>
      <c r="J22" s="9"/>
      <c r="K22" s="9"/>
      <c r="L22" s="9"/>
      <c r="M22" s="9"/>
      <c r="N22" s="10">
        <f t="shared" si="0"/>
        <v>3</v>
      </c>
    </row>
    <row r="23" spans="1:14" ht="21" customHeight="1">
      <c r="A23" s="146"/>
      <c r="B23" s="149"/>
      <c r="C23" s="11" t="s">
        <v>58</v>
      </c>
      <c r="D23" s="13">
        <v>0</v>
      </c>
      <c r="E23" s="13"/>
      <c r="F23" s="13"/>
      <c r="G23" s="13"/>
      <c r="H23" s="13"/>
      <c r="I23" s="13"/>
      <c r="J23" s="13"/>
      <c r="K23" s="13"/>
      <c r="L23" s="13"/>
      <c r="M23" s="13"/>
      <c r="N23" s="14">
        <f t="shared" si="0"/>
        <v>0</v>
      </c>
    </row>
    <row r="24" spans="1:14" ht="21" customHeight="1">
      <c r="A24" s="146"/>
      <c r="B24" s="149"/>
      <c r="C24" s="11" t="s">
        <v>59</v>
      </c>
      <c r="D24" s="12">
        <f>SUM(D22:D23)</f>
        <v>3</v>
      </c>
      <c r="E24" s="13"/>
      <c r="F24" s="13"/>
      <c r="G24" s="13"/>
      <c r="H24" s="13"/>
      <c r="I24" s="13"/>
      <c r="J24" s="13"/>
      <c r="K24" s="13"/>
      <c r="L24" s="13"/>
      <c r="M24" s="13"/>
      <c r="N24" s="14">
        <f t="shared" si="0"/>
        <v>3</v>
      </c>
    </row>
    <row r="25" spans="1:14" ht="21" customHeight="1">
      <c r="A25" s="146"/>
      <c r="B25" s="149" t="s">
        <v>60</v>
      </c>
      <c r="C25" s="11" t="s">
        <v>57</v>
      </c>
      <c r="D25" s="13">
        <v>5</v>
      </c>
      <c r="E25" s="13"/>
      <c r="F25" s="13"/>
      <c r="G25" s="13"/>
      <c r="H25" s="13"/>
      <c r="I25" s="13"/>
      <c r="J25" s="13"/>
      <c r="K25" s="13"/>
      <c r="L25" s="13"/>
      <c r="M25" s="13"/>
      <c r="N25" s="14">
        <f t="shared" si="0"/>
        <v>5</v>
      </c>
    </row>
    <row r="26" spans="1:14" ht="21" customHeight="1">
      <c r="A26" s="146"/>
      <c r="B26" s="149"/>
      <c r="C26" s="11" t="s">
        <v>58</v>
      </c>
      <c r="D26" s="13">
        <v>0</v>
      </c>
      <c r="E26" s="13"/>
      <c r="F26" s="13"/>
      <c r="G26" s="13"/>
      <c r="H26" s="13"/>
      <c r="I26" s="13"/>
      <c r="J26" s="13"/>
      <c r="K26" s="13"/>
      <c r="L26" s="13"/>
      <c r="M26" s="13"/>
      <c r="N26" s="14">
        <f t="shared" si="0"/>
        <v>0</v>
      </c>
    </row>
    <row r="27" spans="1:14" ht="21" customHeight="1">
      <c r="A27" s="146"/>
      <c r="B27" s="149"/>
      <c r="C27" s="11" t="s">
        <v>59</v>
      </c>
      <c r="D27" s="12">
        <f>SUM(D25:D26)</f>
        <v>5</v>
      </c>
      <c r="E27" s="13"/>
      <c r="F27" s="13"/>
      <c r="G27" s="13"/>
      <c r="H27" s="13"/>
      <c r="I27" s="13"/>
      <c r="J27" s="13"/>
      <c r="K27" s="13"/>
      <c r="L27" s="13"/>
      <c r="M27" s="13"/>
      <c r="N27" s="14">
        <f t="shared" si="0"/>
        <v>5</v>
      </c>
    </row>
    <row r="28" spans="1:14" ht="21" customHeight="1">
      <c r="A28" s="146"/>
      <c r="B28" s="149" t="s">
        <v>26</v>
      </c>
      <c r="C28" s="11" t="s">
        <v>57</v>
      </c>
      <c r="D28" s="12">
        <f>SUM(D22,D25)</f>
        <v>8</v>
      </c>
      <c r="E28" s="12"/>
      <c r="F28" s="12"/>
      <c r="G28" s="12"/>
      <c r="H28" s="12"/>
      <c r="I28" s="12"/>
      <c r="J28" s="12"/>
      <c r="K28" s="12"/>
      <c r="L28" s="12"/>
      <c r="M28" s="12"/>
      <c r="N28" s="14">
        <f t="shared" si="0"/>
        <v>8</v>
      </c>
    </row>
    <row r="29" spans="1:14" ht="21" customHeight="1">
      <c r="A29" s="146"/>
      <c r="B29" s="149"/>
      <c r="C29" s="11" t="s">
        <v>58</v>
      </c>
      <c r="D29" s="12">
        <f>SUM(D23,D26)</f>
        <v>0</v>
      </c>
      <c r="E29" s="12"/>
      <c r="F29" s="12"/>
      <c r="G29" s="12"/>
      <c r="H29" s="12"/>
      <c r="I29" s="12"/>
      <c r="J29" s="12"/>
      <c r="K29" s="12"/>
      <c r="L29" s="12"/>
      <c r="M29" s="12"/>
      <c r="N29" s="14">
        <f t="shared" si="0"/>
        <v>0</v>
      </c>
    </row>
    <row r="30" spans="1:14" ht="21" customHeight="1" thickBot="1">
      <c r="A30" s="147"/>
      <c r="B30" s="150"/>
      <c r="C30" s="15" t="s">
        <v>59</v>
      </c>
      <c r="D30" s="12">
        <f>SUM(D28:D29)</f>
        <v>8</v>
      </c>
      <c r="E30" s="12"/>
      <c r="F30" s="12"/>
      <c r="G30" s="12"/>
      <c r="H30" s="12"/>
      <c r="I30" s="12"/>
      <c r="J30" s="12"/>
      <c r="K30" s="12"/>
      <c r="L30" s="12"/>
      <c r="M30" s="12"/>
      <c r="N30" s="14">
        <f t="shared" si="0"/>
        <v>8</v>
      </c>
    </row>
    <row r="31" spans="1:14" ht="21" customHeight="1">
      <c r="A31" s="145" t="s">
        <v>28</v>
      </c>
      <c r="B31" s="148" t="s">
        <v>56</v>
      </c>
      <c r="C31" s="7" t="s">
        <v>57</v>
      </c>
      <c r="D31" s="9">
        <v>187</v>
      </c>
      <c r="E31" s="9"/>
      <c r="F31" s="9"/>
      <c r="G31" s="9"/>
      <c r="H31" s="9"/>
      <c r="I31" s="9"/>
      <c r="J31" s="9"/>
      <c r="K31" s="9"/>
      <c r="L31" s="9"/>
      <c r="M31" s="9"/>
      <c r="N31" s="10">
        <f t="shared" si="0"/>
        <v>187</v>
      </c>
    </row>
    <row r="32" spans="1:14" ht="21" customHeight="1">
      <c r="A32" s="146"/>
      <c r="B32" s="149"/>
      <c r="C32" s="11" t="s">
        <v>58</v>
      </c>
      <c r="D32" s="13">
        <v>0</v>
      </c>
      <c r="E32" s="13"/>
      <c r="F32" s="13"/>
      <c r="G32" s="13"/>
      <c r="H32" s="13"/>
      <c r="I32" s="13"/>
      <c r="J32" s="13"/>
      <c r="K32" s="13"/>
      <c r="L32" s="13"/>
      <c r="M32" s="13"/>
      <c r="N32" s="14">
        <f t="shared" si="0"/>
        <v>0</v>
      </c>
    </row>
    <row r="33" spans="1:14" ht="21" customHeight="1">
      <c r="A33" s="146"/>
      <c r="B33" s="149"/>
      <c r="C33" s="11" t="s">
        <v>59</v>
      </c>
      <c r="D33" s="12">
        <f>SUM(D31:D32)</f>
        <v>187</v>
      </c>
      <c r="E33" s="13"/>
      <c r="F33" s="13"/>
      <c r="G33" s="13"/>
      <c r="H33" s="13"/>
      <c r="I33" s="13"/>
      <c r="J33" s="13"/>
      <c r="K33" s="13"/>
      <c r="L33" s="13"/>
      <c r="M33" s="13"/>
      <c r="N33" s="14">
        <f t="shared" si="0"/>
        <v>187</v>
      </c>
    </row>
    <row r="34" spans="1:14" ht="21" customHeight="1">
      <c r="A34" s="146"/>
      <c r="B34" s="149" t="s">
        <v>60</v>
      </c>
      <c r="C34" s="11" t="s">
        <v>57</v>
      </c>
      <c r="D34" s="13">
        <v>204</v>
      </c>
      <c r="E34" s="13"/>
      <c r="F34" s="13"/>
      <c r="G34" s="13"/>
      <c r="H34" s="13"/>
      <c r="I34" s="13"/>
      <c r="J34" s="13"/>
      <c r="K34" s="13"/>
      <c r="L34" s="13"/>
      <c r="M34" s="13"/>
      <c r="N34" s="14">
        <f t="shared" si="0"/>
        <v>204</v>
      </c>
    </row>
    <row r="35" spans="1:14" ht="21" customHeight="1">
      <c r="A35" s="146"/>
      <c r="B35" s="149"/>
      <c r="C35" s="11" t="s">
        <v>58</v>
      </c>
      <c r="D35" s="13">
        <v>0</v>
      </c>
      <c r="E35" s="13"/>
      <c r="F35" s="13"/>
      <c r="G35" s="13"/>
      <c r="H35" s="13"/>
      <c r="I35" s="13"/>
      <c r="J35" s="13"/>
      <c r="K35" s="13"/>
      <c r="L35" s="13"/>
      <c r="M35" s="13"/>
      <c r="N35" s="14">
        <f t="shared" si="0"/>
        <v>0</v>
      </c>
    </row>
    <row r="36" spans="1:14" ht="21" customHeight="1">
      <c r="A36" s="146"/>
      <c r="B36" s="149"/>
      <c r="C36" s="11" t="s">
        <v>59</v>
      </c>
      <c r="D36" s="13">
        <f>SUM(D34:D35)</f>
        <v>204</v>
      </c>
      <c r="E36" s="13"/>
      <c r="F36" s="13"/>
      <c r="G36" s="13"/>
      <c r="H36" s="13"/>
      <c r="I36" s="13"/>
      <c r="J36" s="13"/>
      <c r="K36" s="13"/>
      <c r="L36" s="13"/>
      <c r="M36" s="13"/>
      <c r="N36" s="14">
        <f t="shared" si="0"/>
        <v>204</v>
      </c>
    </row>
    <row r="37" spans="1:14" ht="21" customHeight="1">
      <c r="A37" s="146"/>
      <c r="B37" s="149" t="s">
        <v>26</v>
      </c>
      <c r="C37" s="11" t="s">
        <v>57</v>
      </c>
      <c r="D37" s="12">
        <f>SUM(D31,D34)</f>
        <v>391</v>
      </c>
      <c r="E37" s="12"/>
      <c r="F37" s="12"/>
      <c r="G37" s="12"/>
      <c r="H37" s="12"/>
      <c r="I37" s="12"/>
      <c r="J37" s="12"/>
      <c r="K37" s="12"/>
      <c r="L37" s="12"/>
      <c r="M37" s="12"/>
      <c r="N37" s="14">
        <f t="shared" si="0"/>
        <v>391</v>
      </c>
    </row>
    <row r="38" spans="1:14" ht="21" customHeight="1">
      <c r="A38" s="146"/>
      <c r="B38" s="149"/>
      <c r="C38" s="11" t="s">
        <v>58</v>
      </c>
      <c r="D38" s="12">
        <f>SUM(D32,D35)</f>
        <v>0</v>
      </c>
      <c r="E38" s="12"/>
      <c r="F38" s="12"/>
      <c r="G38" s="12"/>
      <c r="H38" s="12"/>
      <c r="I38" s="12"/>
      <c r="J38" s="12"/>
      <c r="K38" s="12"/>
      <c r="L38" s="12"/>
      <c r="M38" s="12"/>
      <c r="N38" s="14">
        <f t="shared" si="0"/>
        <v>0</v>
      </c>
    </row>
    <row r="39" spans="1:14" ht="21" customHeight="1" thickBot="1">
      <c r="A39" s="147"/>
      <c r="B39" s="150"/>
      <c r="C39" s="15" t="s">
        <v>59</v>
      </c>
      <c r="D39" s="12">
        <f>SUM(D37:D38)</f>
        <v>391</v>
      </c>
      <c r="E39" s="12"/>
      <c r="F39" s="12"/>
      <c r="G39" s="12"/>
      <c r="H39" s="12"/>
      <c r="I39" s="12"/>
      <c r="J39" s="12"/>
      <c r="K39" s="12"/>
      <c r="L39" s="12"/>
      <c r="M39" s="12"/>
      <c r="N39" s="14">
        <f t="shared" si="0"/>
        <v>391</v>
      </c>
    </row>
    <row r="40" spans="1:14" ht="21" customHeight="1">
      <c r="A40" s="114" t="s">
        <v>63</v>
      </c>
      <c r="B40" s="115"/>
      <c r="C40" s="7" t="s">
        <v>57</v>
      </c>
      <c r="D40" s="9">
        <v>22</v>
      </c>
      <c r="E40" s="9"/>
      <c r="F40" s="9"/>
      <c r="G40" s="9"/>
      <c r="H40" s="9"/>
      <c r="I40" s="9"/>
      <c r="J40" s="9"/>
      <c r="K40" s="9"/>
      <c r="L40" s="9"/>
      <c r="M40" s="9"/>
      <c r="N40" s="10">
        <f t="shared" si="0"/>
        <v>22</v>
      </c>
    </row>
    <row r="41" spans="1:14" ht="21" customHeight="1">
      <c r="A41" s="116"/>
      <c r="B41" s="117"/>
      <c r="C41" s="11" t="s">
        <v>58</v>
      </c>
      <c r="D41" s="13">
        <v>0</v>
      </c>
      <c r="E41" s="13"/>
      <c r="F41" s="13"/>
      <c r="G41" s="13"/>
      <c r="H41" s="13"/>
      <c r="I41" s="13"/>
      <c r="J41" s="13"/>
      <c r="K41" s="13"/>
      <c r="L41" s="13"/>
      <c r="M41" s="13"/>
      <c r="N41" s="14">
        <f t="shared" si="0"/>
        <v>0</v>
      </c>
    </row>
    <row r="42" spans="1:14" ht="21" customHeight="1" thickBot="1">
      <c r="A42" s="118"/>
      <c r="B42" s="119"/>
      <c r="C42" s="15" t="s">
        <v>59</v>
      </c>
      <c r="D42" s="16">
        <f>SUM(D40:D41)</f>
        <v>22</v>
      </c>
      <c r="E42" s="64"/>
      <c r="F42" s="64"/>
      <c r="G42" s="64"/>
      <c r="H42" s="64"/>
      <c r="I42" s="64"/>
      <c r="J42" s="64"/>
      <c r="K42" s="64"/>
      <c r="L42" s="64"/>
      <c r="M42" s="64"/>
      <c r="N42" s="96">
        <f t="shared" si="0"/>
        <v>22</v>
      </c>
    </row>
    <row r="43" spans="1:14" ht="21" customHeight="1">
      <c r="A43" s="114" t="s">
        <v>64</v>
      </c>
      <c r="B43" s="115"/>
      <c r="C43" s="7" t="s">
        <v>57</v>
      </c>
      <c r="D43" s="9">
        <v>24</v>
      </c>
      <c r="E43" s="9"/>
      <c r="F43" s="9"/>
      <c r="G43" s="9"/>
      <c r="H43" s="9"/>
      <c r="I43" s="9"/>
      <c r="J43" s="9"/>
      <c r="K43" s="9"/>
      <c r="L43" s="9"/>
      <c r="M43" s="9"/>
      <c r="N43" s="10">
        <f t="shared" si="0"/>
        <v>24</v>
      </c>
    </row>
    <row r="44" spans="1:14" ht="21" customHeight="1">
      <c r="A44" s="116"/>
      <c r="B44" s="117"/>
      <c r="C44" s="11" t="s">
        <v>58</v>
      </c>
      <c r="D44" s="13">
        <v>0</v>
      </c>
      <c r="E44" s="13"/>
      <c r="F44" s="13"/>
      <c r="G44" s="13"/>
      <c r="H44" s="13"/>
      <c r="I44" s="13"/>
      <c r="J44" s="13"/>
      <c r="K44" s="13"/>
      <c r="L44" s="13"/>
      <c r="M44" s="13"/>
      <c r="N44" s="14">
        <f t="shared" si="0"/>
        <v>0</v>
      </c>
    </row>
    <row r="45" spans="1:14" ht="21" customHeight="1" thickBot="1">
      <c r="A45" s="118"/>
      <c r="B45" s="119"/>
      <c r="C45" s="15" t="s">
        <v>59</v>
      </c>
      <c r="D45" s="16">
        <f>SUM(D43:D44)</f>
        <v>24</v>
      </c>
      <c r="E45" s="64"/>
      <c r="F45" s="64"/>
      <c r="G45" s="64"/>
      <c r="H45" s="64"/>
      <c r="I45" s="64"/>
      <c r="J45" s="64"/>
      <c r="K45" s="64"/>
      <c r="L45" s="64"/>
      <c r="M45" s="64"/>
      <c r="N45" s="103">
        <f t="shared" si="0"/>
        <v>24</v>
      </c>
    </row>
    <row r="46" spans="1:14" ht="21" customHeight="1" thickBot="1">
      <c r="A46" s="128" t="s">
        <v>65</v>
      </c>
      <c r="B46" s="129"/>
      <c r="C46" s="130"/>
      <c r="D46" s="19">
        <f>SUM(D21,D30,D39,D42,D45)</f>
        <v>540</v>
      </c>
      <c r="E46" s="19"/>
      <c r="F46" s="19"/>
      <c r="G46" s="19"/>
      <c r="H46" s="19"/>
      <c r="I46" s="19"/>
      <c r="J46" s="19"/>
      <c r="K46" s="19"/>
      <c r="L46" s="19"/>
      <c r="M46" s="19"/>
      <c r="N46" s="27">
        <f t="shared" si="0"/>
        <v>540</v>
      </c>
    </row>
    <row r="47" spans="1:14" ht="21" customHeight="1" thickBot="1">
      <c r="A47" s="128" t="s">
        <v>32</v>
      </c>
      <c r="B47" s="129"/>
      <c r="C47" s="130"/>
      <c r="D47" s="19">
        <v>8</v>
      </c>
      <c r="E47" s="19"/>
      <c r="F47" s="19"/>
      <c r="G47" s="19"/>
      <c r="H47" s="19"/>
      <c r="I47" s="19"/>
      <c r="J47" s="19"/>
      <c r="K47" s="19"/>
      <c r="L47" s="19"/>
      <c r="M47" s="19"/>
      <c r="N47" s="27">
        <f t="shared" si="0"/>
        <v>8</v>
      </c>
    </row>
    <row r="48" spans="1:14" ht="21" customHeight="1" thickBot="1">
      <c r="A48" s="128" t="s">
        <v>66</v>
      </c>
      <c r="B48" s="129"/>
      <c r="C48" s="130"/>
      <c r="D48" s="19">
        <f>SUM(D46:D47)</f>
        <v>548</v>
      </c>
      <c r="E48" s="19"/>
      <c r="F48" s="19"/>
      <c r="G48" s="19"/>
      <c r="H48" s="19"/>
      <c r="I48" s="19"/>
      <c r="J48" s="19"/>
      <c r="K48" s="19"/>
      <c r="L48" s="19"/>
      <c r="M48" s="19"/>
      <c r="N48" s="27">
        <f t="shared" si="0"/>
        <v>548</v>
      </c>
    </row>
    <row r="49" spans="1:14" ht="21" customHeight="1">
      <c r="A49" s="131" t="s">
        <v>34</v>
      </c>
      <c r="B49" s="134" t="s">
        <v>67</v>
      </c>
      <c r="C49" s="20" t="s">
        <v>68</v>
      </c>
      <c r="D49" s="22">
        <v>357</v>
      </c>
      <c r="E49" s="22"/>
      <c r="F49" s="22"/>
      <c r="G49" s="22"/>
      <c r="H49" s="22"/>
      <c r="I49" s="22"/>
      <c r="J49" s="22"/>
      <c r="K49" s="22"/>
      <c r="L49" s="22"/>
      <c r="M49" s="22"/>
      <c r="N49" s="96">
        <f t="shared" si="0"/>
        <v>357</v>
      </c>
    </row>
    <row r="50" spans="1:14" ht="21" customHeight="1">
      <c r="A50" s="132"/>
      <c r="B50" s="117"/>
      <c r="C50" s="11" t="s">
        <v>69</v>
      </c>
      <c r="D50" s="13">
        <v>293</v>
      </c>
      <c r="E50" s="13"/>
      <c r="F50" s="13"/>
      <c r="G50" s="13"/>
      <c r="H50" s="13"/>
      <c r="I50" s="13"/>
      <c r="J50" s="13"/>
      <c r="K50" s="13"/>
      <c r="L50" s="13"/>
      <c r="M50" s="13"/>
      <c r="N50" s="14">
        <f t="shared" si="0"/>
        <v>293</v>
      </c>
    </row>
    <row r="51" spans="1:14" ht="21" customHeight="1">
      <c r="A51" s="132"/>
      <c r="B51" s="117"/>
      <c r="C51" s="11" t="s">
        <v>59</v>
      </c>
      <c r="D51" s="12">
        <f>SUM(D49+D50)</f>
        <v>650</v>
      </c>
      <c r="E51" s="12"/>
      <c r="F51" s="12"/>
      <c r="G51" s="12"/>
      <c r="H51" s="12"/>
      <c r="I51" s="12"/>
      <c r="J51" s="12"/>
      <c r="K51" s="12"/>
      <c r="L51" s="12"/>
      <c r="M51" s="12"/>
      <c r="N51" s="14">
        <f t="shared" si="0"/>
        <v>650</v>
      </c>
    </row>
    <row r="52" spans="1:14" ht="21" customHeight="1">
      <c r="A52" s="132"/>
      <c r="B52" s="135" t="s">
        <v>38</v>
      </c>
      <c r="C52" s="136"/>
      <c r="D52" s="13">
        <v>5</v>
      </c>
      <c r="E52" s="13"/>
      <c r="F52" s="13"/>
      <c r="G52" s="13"/>
      <c r="H52" s="13"/>
      <c r="I52" s="13"/>
      <c r="J52" s="13"/>
      <c r="K52" s="13"/>
      <c r="L52" s="13"/>
      <c r="M52" s="13"/>
      <c r="N52" s="14">
        <f t="shared" si="0"/>
        <v>5</v>
      </c>
    </row>
    <row r="53" spans="1:14" ht="21" customHeight="1" thickBot="1">
      <c r="A53" s="133"/>
      <c r="B53" s="137" t="s">
        <v>39</v>
      </c>
      <c r="C53" s="138"/>
      <c r="D53" s="24" t="s">
        <v>40</v>
      </c>
      <c r="E53" s="61"/>
      <c r="F53" s="61"/>
      <c r="G53" s="61"/>
      <c r="H53" s="61"/>
      <c r="I53" s="61"/>
      <c r="J53" s="61"/>
      <c r="K53" s="61"/>
      <c r="L53" s="61"/>
      <c r="M53" s="61"/>
      <c r="N53" s="101" t="s">
        <v>40</v>
      </c>
    </row>
    <row r="54" spans="1:14" ht="21" customHeight="1" thickBot="1">
      <c r="A54" s="120" t="s">
        <v>41</v>
      </c>
      <c r="B54" s="121"/>
      <c r="C54" s="122"/>
      <c r="D54" s="19">
        <f>SUM(D51:D53)</f>
        <v>655</v>
      </c>
      <c r="E54" s="19"/>
      <c r="F54" s="19"/>
      <c r="G54" s="19"/>
      <c r="H54" s="19"/>
      <c r="I54" s="19"/>
      <c r="J54" s="19"/>
      <c r="K54" s="19"/>
      <c r="L54" s="19"/>
      <c r="M54" s="19"/>
      <c r="N54" s="27">
        <f t="shared" si="0"/>
        <v>655</v>
      </c>
    </row>
    <row r="55" spans="1:14" ht="23.25" customHeight="1" thickBot="1">
      <c r="A55" s="123" t="s">
        <v>42</v>
      </c>
      <c r="B55" s="124"/>
      <c r="C55" s="125"/>
      <c r="D55" s="26">
        <f>SUM(D48,D54)</f>
        <v>1203</v>
      </c>
      <c r="E55" s="26"/>
      <c r="F55" s="26"/>
      <c r="G55" s="26"/>
      <c r="H55" s="26"/>
      <c r="I55" s="26"/>
      <c r="J55" s="26"/>
      <c r="K55" s="26"/>
      <c r="L55" s="26"/>
      <c r="M55" s="26"/>
      <c r="N55" s="27">
        <f t="shared" si="0"/>
        <v>1203</v>
      </c>
    </row>
    <row r="58" spans="1:14">
      <c r="A58" s="126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</row>
    <row r="59" spans="1:14">
      <c r="A59" s="127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</row>
  </sheetData>
  <mergeCells count="40">
    <mergeCell ref="E6:E9"/>
    <mergeCell ref="F6:F9"/>
    <mergeCell ref="G6:G9"/>
    <mergeCell ref="H6:H9"/>
    <mergeCell ref="N6:N9"/>
    <mergeCell ref="A7:A9"/>
    <mergeCell ref="B7:B9"/>
    <mergeCell ref="C7:C9"/>
    <mergeCell ref="A10:A21"/>
    <mergeCell ref="B10:B12"/>
    <mergeCell ref="B13:B15"/>
    <mergeCell ref="B16:B18"/>
    <mergeCell ref="B19:B21"/>
    <mergeCell ref="I6:I9"/>
    <mergeCell ref="J6:J9"/>
    <mergeCell ref="K6:K9"/>
    <mergeCell ref="L6:L9"/>
    <mergeCell ref="M6:M9"/>
    <mergeCell ref="A6:C6"/>
    <mergeCell ref="D6:D9"/>
    <mergeCell ref="A22:A30"/>
    <mergeCell ref="B22:B24"/>
    <mergeCell ref="B25:B27"/>
    <mergeCell ref="B28:B30"/>
    <mergeCell ref="A31:A39"/>
    <mergeCell ref="B31:B33"/>
    <mergeCell ref="B34:B36"/>
    <mergeCell ref="B37:B39"/>
    <mergeCell ref="A54:C54"/>
    <mergeCell ref="A55:C55"/>
    <mergeCell ref="A58:N59"/>
    <mergeCell ref="A40:B42"/>
    <mergeCell ref="A43:B45"/>
    <mergeCell ref="A46:C46"/>
    <mergeCell ref="A47:C47"/>
    <mergeCell ref="A48:C48"/>
    <mergeCell ref="A49:A53"/>
    <mergeCell ref="B49:B51"/>
    <mergeCell ref="B52:C52"/>
    <mergeCell ref="B53:C53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156FF-89AE-488E-9F5E-73547D87CA68}">
  <sheetPr>
    <tabColor rgb="FF92D050"/>
  </sheetPr>
  <dimension ref="A1:N59"/>
  <sheetViews>
    <sheetView zoomScaleNormal="100" workbookViewId="0">
      <selection activeCell="D6" sqref="D6:D9"/>
    </sheetView>
  </sheetViews>
  <sheetFormatPr defaultRowHeight="13.5"/>
  <cols>
    <col min="1" max="1" width="4" style="1" customWidth="1"/>
    <col min="2" max="2" width="7.25" style="1" customWidth="1"/>
    <col min="3" max="3" width="9" style="1"/>
    <col min="4" max="14" width="9.5" style="1" customWidth="1"/>
    <col min="15" max="16384" width="9" style="1"/>
  </cols>
  <sheetData>
    <row r="1" spans="1:14" ht="15" customHeight="1"/>
    <row r="2" spans="1:14" ht="15" customHeight="1"/>
    <row r="3" spans="1:14" ht="15" customHeight="1">
      <c r="A3" s="28"/>
      <c r="B3" s="28"/>
      <c r="C3" s="28"/>
      <c r="D3" s="28"/>
      <c r="E3" s="28"/>
    </row>
    <row r="4" spans="1:14" ht="15" customHeight="1">
      <c r="A4" s="83" t="s">
        <v>90</v>
      </c>
      <c r="C4" s="84"/>
      <c r="D4" s="104"/>
      <c r="E4" s="86"/>
      <c r="M4" s="87"/>
      <c r="N4" s="30"/>
    </row>
    <row r="5" spans="1:14" ht="15" customHeight="1" thickBot="1">
      <c r="M5" s="31"/>
      <c r="N5" s="31"/>
    </row>
    <row r="6" spans="1:14" ht="48" customHeight="1">
      <c r="A6" s="158" t="s">
        <v>3</v>
      </c>
      <c r="B6" s="159"/>
      <c r="C6" s="160"/>
      <c r="D6" s="177" t="s">
        <v>91</v>
      </c>
      <c r="E6" s="179" t="s">
        <v>92</v>
      </c>
      <c r="F6" s="164" t="s">
        <v>93</v>
      </c>
      <c r="G6" s="164"/>
      <c r="H6" s="164"/>
      <c r="I6" s="164"/>
      <c r="J6" s="164"/>
      <c r="K6" s="164"/>
      <c r="L6" s="164"/>
      <c r="M6" s="181"/>
      <c r="N6" s="170" t="s">
        <v>23</v>
      </c>
    </row>
    <row r="7" spans="1:14">
      <c r="A7" s="132" t="s">
        <v>53</v>
      </c>
      <c r="B7" s="149" t="s">
        <v>54</v>
      </c>
      <c r="C7" s="152" t="s">
        <v>55</v>
      </c>
      <c r="D7" s="178"/>
      <c r="E7" s="180"/>
      <c r="F7" s="173"/>
      <c r="G7" s="173"/>
      <c r="H7" s="175"/>
      <c r="I7" s="175"/>
      <c r="J7" s="173"/>
      <c r="K7" s="173"/>
      <c r="L7" s="173"/>
      <c r="M7" s="182"/>
      <c r="N7" s="171"/>
    </row>
    <row r="8" spans="1:14">
      <c r="A8" s="132"/>
      <c r="B8" s="149"/>
      <c r="C8" s="152"/>
      <c r="D8" s="178"/>
      <c r="E8" s="180"/>
      <c r="F8" s="173"/>
      <c r="G8" s="173"/>
      <c r="H8" s="175"/>
      <c r="I8" s="175"/>
      <c r="J8" s="173"/>
      <c r="K8" s="173"/>
      <c r="L8" s="173"/>
      <c r="M8" s="182"/>
      <c r="N8" s="171"/>
    </row>
    <row r="9" spans="1:14" ht="18.75" customHeight="1" thickBot="1">
      <c r="A9" s="151"/>
      <c r="B9" s="150"/>
      <c r="C9" s="153"/>
      <c r="D9" s="195"/>
      <c r="E9" s="196"/>
      <c r="F9" s="174"/>
      <c r="G9" s="174"/>
      <c r="H9" s="176"/>
      <c r="I9" s="176"/>
      <c r="J9" s="174"/>
      <c r="K9" s="174"/>
      <c r="L9" s="174"/>
      <c r="M9" s="183"/>
      <c r="N9" s="172"/>
    </row>
    <row r="10" spans="1:14" ht="21" customHeight="1">
      <c r="A10" s="145" t="s">
        <v>19</v>
      </c>
      <c r="B10" s="148" t="s">
        <v>56</v>
      </c>
      <c r="C10" s="7" t="s">
        <v>57</v>
      </c>
      <c r="D10" s="8">
        <v>260</v>
      </c>
      <c r="E10" s="9">
        <v>107</v>
      </c>
      <c r="F10" s="9">
        <v>100</v>
      </c>
      <c r="G10" s="9"/>
      <c r="H10" s="9"/>
      <c r="I10" s="9"/>
      <c r="J10" s="9"/>
      <c r="K10" s="9"/>
      <c r="L10" s="9"/>
      <c r="M10" s="88"/>
      <c r="N10" s="10">
        <f>SUM(D10:M10)</f>
        <v>467</v>
      </c>
    </row>
    <row r="11" spans="1:14" ht="21" customHeight="1">
      <c r="A11" s="146"/>
      <c r="B11" s="149"/>
      <c r="C11" s="11" t="s">
        <v>58</v>
      </c>
      <c r="D11" s="12">
        <v>127</v>
      </c>
      <c r="E11" s="13">
        <v>11</v>
      </c>
      <c r="F11" s="13">
        <v>65</v>
      </c>
      <c r="G11" s="13"/>
      <c r="H11" s="13"/>
      <c r="I11" s="13"/>
      <c r="J11" s="13"/>
      <c r="K11" s="13"/>
      <c r="L11" s="13"/>
      <c r="M11" s="38"/>
      <c r="N11" s="14">
        <f>SUM(D11:M11)</f>
        <v>203</v>
      </c>
    </row>
    <row r="12" spans="1:14" ht="21" customHeight="1">
      <c r="A12" s="146"/>
      <c r="B12" s="149"/>
      <c r="C12" s="11" t="s">
        <v>59</v>
      </c>
      <c r="D12" s="12">
        <f>SUM(D10:D11)</f>
        <v>387</v>
      </c>
      <c r="E12" s="13">
        <f>SUM(E10:E11)</f>
        <v>118</v>
      </c>
      <c r="F12" s="13">
        <f>SUM(F10:F11)</f>
        <v>165</v>
      </c>
      <c r="G12" s="13"/>
      <c r="H12" s="13"/>
      <c r="I12" s="13"/>
      <c r="J12" s="13"/>
      <c r="K12" s="13"/>
      <c r="L12" s="13"/>
      <c r="M12" s="38"/>
      <c r="N12" s="14">
        <f>SUM(D12:M12)</f>
        <v>670</v>
      </c>
    </row>
    <row r="13" spans="1:14" ht="21" customHeight="1">
      <c r="A13" s="146"/>
      <c r="B13" s="149" t="s">
        <v>60</v>
      </c>
      <c r="C13" s="11" t="s">
        <v>57</v>
      </c>
      <c r="D13" s="12">
        <v>619</v>
      </c>
      <c r="E13" s="13">
        <v>338</v>
      </c>
      <c r="F13" s="13">
        <v>208</v>
      </c>
      <c r="G13" s="13"/>
      <c r="H13" s="13"/>
      <c r="I13" s="13"/>
      <c r="J13" s="13"/>
      <c r="K13" s="13"/>
      <c r="L13" s="13"/>
      <c r="M13" s="38"/>
      <c r="N13" s="17">
        <f>SUM(D13:M13)</f>
        <v>1165</v>
      </c>
    </row>
    <row r="14" spans="1:14" ht="21" customHeight="1">
      <c r="A14" s="146"/>
      <c r="B14" s="149"/>
      <c r="C14" s="11" t="s">
        <v>58</v>
      </c>
      <c r="D14" s="12">
        <v>22</v>
      </c>
      <c r="E14" s="13">
        <v>5</v>
      </c>
      <c r="F14" s="13">
        <v>2</v>
      </c>
      <c r="G14" s="13"/>
      <c r="H14" s="13"/>
      <c r="I14" s="13"/>
      <c r="J14" s="13"/>
      <c r="K14" s="13"/>
      <c r="L14" s="13"/>
      <c r="M14" s="38"/>
      <c r="N14" s="14">
        <f>SUM(D14:M14)</f>
        <v>29</v>
      </c>
    </row>
    <row r="15" spans="1:14" ht="21" customHeight="1">
      <c r="A15" s="146"/>
      <c r="B15" s="149"/>
      <c r="C15" s="11" t="s">
        <v>59</v>
      </c>
      <c r="D15" s="12">
        <f>SUM(D13:D14)</f>
        <v>641</v>
      </c>
      <c r="E15" s="13">
        <f>SUM(E13:E14)</f>
        <v>343</v>
      </c>
      <c r="F15" s="13">
        <f>SUM(F13:F14)</f>
        <v>210</v>
      </c>
      <c r="G15" s="13"/>
      <c r="H15" s="13"/>
      <c r="I15" s="13"/>
      <c r="J15" s="13"/>
      <c r="K15" s="13"/>
      <c r="L15" s="13"/>
      <c r="M15" s="38"/>
      <c r="N15" s="17">
        <f>SUM(D15:M15)</f>
        <v>1194</v>
      </c>
    </row>
    <row r="16" spans="1:14" ht="21" customHeight="1">
      <c r="A16" s="146"/>
      <c r="B16" s="149" t="s">
        <v>61</v>
      </c>
      <c r="C16" s="11" t="s">
        <v>57</v>
      </c>
      <c r="D16" s="12">
        <v>1</v>
      </c>
      <c r="E16" s="13">
        <v>0</v>
      </c>
      <c r="F16" s="13">
        <v>0</v>
      </c>
      <c r="G16" s="13"/>
      <c r="H16" s="13"/>
      <c r="I16" s="13"/>
      <c r="J16" s="13"/>
      <c r="K16" s="13"/>
      <c r="L16" s="13"/>
      <c r="M16" s="38"/>
      <c r="N16" s="14">
        <f>SUM(D16:M16)</f>
        <v>1</v>
      </c>
    </row>
    <row r="17" spans="1:14" ht="21" customHeight="1">
      <c r="A17" s="146"/>
      <c r="B17" s="149"/>
      <c r="C17" s="11" t="s">
        <v>58</v>
      </c>
      <c r="D17" s="12">
        <v>10</v>
      </c>
      <c r="E17" s="13">
        <v>0</v>
      </c>
      <c r="F17" s="13">
        <v>9</v>
      </c>
      <c r="G17" s="13"/>
      <c r="H17" s="13"/>
      <c r="I17" s="13"/>
      <c r="J17" s="13"/>
      <c r="K17" s="13"/>
      <c r="L17" s="13"/>
      <c r="M17" s="38"/>
      <c r="N17" s="17">
        <f>SUM(D17:M17)</f>
        <v>19</v>
      </c>
    </row>
    <row r="18" spans="1:14" ht="21" customHeight="1">
      <c r="A18" s="146"/>
      <c r="B18" s="149"/>
      <c r="C18" s="11" t="s">
        <v>59</v>
      </c>
      <c r="D18" s="12">
        <f>SUM(D16:D17)</f>
        <v>11</v>
      </c>
      <c r="E18" s="13">
        <f>SUM(E16:E17)</f>
        <v>0</v>
      </c>
      <c r="F18" s="13">
        <f>SUM(F16:F17)</f>
        <v>9</v>
      </c>
      <c r="G18" s="13"/>
      <c r="H18" s="13"/>
      <c r="I18" s="13"/>
      <c r="J18" s="13"/>
      <c r="K18" s="13"/>
      <c r="L18" s="13"/>
      <c r="M18" s="38"/>
      <c r="N18" s="14">
        <f>SUM(D18:M18)</f>
        <v>20</v>
      </c>
    </row>
    <row r="19" spans="1:14" ht="21" customHeight="1">
      <c r="A19" s="146"/>
      <c r="B19" s="149" t="s">
        <v>26</v>
      </c>
      <c r="C19" s="11" t="s">
        <v>57</v>
      </c>
      <c r="D19" s="12">
        <f t="shared" ref="D19:F20" si="0">SUM(D10,D13,D16)</f>
        <v>880</v>
      </c>
      <c r="E19" s="12">
        <f t="shared" si="0"/>
        <v>445</v>
      </c>
      <c r="F19" s="12">
        <f t="shared" si="0"/>
        <v>308</v>
      </c>
      <c r="G19" s="12"/>
      <c r="H19" s="12"/>
      <c r="I19" s="12"/>
      <c r="J19" s="12"/>
      <c r="K19" s="12"/>
      <c r="L19" s="12"/>
      <c r="M19" s="89"/>
      <c r="N19" s="17">
        <f>SUM(D19:M19)</f>
        <v>1633</v>
      </c>
    </row>
    <row r="20" spans="1:14" ht="21" customHeight="1">
      <c r="A20" s="146"/>
      <c r="B20" s="149"/>
      <c r="C20" s="11" t="s">
        <v>58</v>
      </c>
      <c r="D20" s="12">
        <f t="shared" si="0"/>
        <v>159</v>
      </c>
      <c r="E20" s="12">
        <f t="shared" si="0"/>
        <v>16</v>
      </c>
      <c r="F20" s="12">
        <f t="shared" si="0"/>
        <v>76</v>
      </c>
      <c r="G20" s="12"/>
      <c r="H20" s="12"/>
      <c r="I20" s="12"/>
      <c r="J20" s="12"/>
      <c r="K20" s="12"/>
      <c r="L20" s="12"/>
      <c r="M20" s="89"/>
      <c r="N20" s="14">
        <f>SUM(D20:M20)</f>
        <v>251</v>
      </c>
    </row>
    <row r="21" spans="1:14" ht="21" customHeight="1" thickBot="1">
      <c r="A21" s="147"/>
      <c r="B21" s="150"/>
      <c r="C21" s="15" t="s">
        <v>59</v>
      </c>
      <c r="D21" s="12">
        <f>SUM(D19:D20)</f>
        <v>1039</v>
      </c>
      <c r="E21" s="12">
        <f>SUM(E19:E20)</f>
        <v>461</v>
      </c>
      <c r="F21" s="12">
        <f>SUM(F19:F20)</f>
        <v>384</v>
      </c>
      <c r="G21" s="12"/>
      <c r="H21" s="12"/>
      <c r="I21" s="12"/>
      <c r="J21" s="12"/>
      <c r="K21" s="12"/>
      <c r="L21" s="12"/>
      <c r="M21" s="89"/>
      <c r="N21" s="96">
        <f>SUM(D21:M21)</f>
        <v>1884</v>
      </c>
    </row>
    <row r="22" spans="1:14" ht="21" customHeight="1">
      <c r="A22" s="145" t="s">
        <v>27</v>
      </c>
      <c r="B22" s="148" t="s">
        <v>56</v>
      </c>
      <c r="C22" s="7" t="s">
        <v>57</v>
      </c>
      <c r="D22" s="8">
        <v>5</v>
      </c>
      <c r="E22" s="9">
        <v>2</v>
      </c>
      <c r="F22" s="9">
        <v>0</v>
      </c>
      <c r="G22" s="9"/>
      <c r="H22" s="9"/>
      <c r="I22" s="9"/>
      <c r="J22" s="9"/>
      <c r="K22" s="9"/>
      <c r="L22" s="9"/>
      <c r="M22" s="88"/>
      <c r="N22" s="10">
        <f>SUM(D22:M22)</f>
        <v>7</v>
      </c>
    </row>
    <row r="23" spans="1:14" ht="21" customHeight="1">
      <c r="A23" s="146"/>
      <c r="B23" s="149"/>
      <c r="C23" s="11" t="s">
        <v>58</v>
      </c>
      <c r="D23" s="12">
        <v>0</v>
      </c>
      <c r="E23" s="13">
        <v>5</v>
      </c>
      <c r="F23" s="13">
        <v>0</v>
      </c>
      <c r="G23" s="13"/>
      <c r="H23" s="13"/>
      <c r="I23" s="13"/>
      <c r="J23" s="13"/>
      <c r="K23" s="13"/>
      <c r="L23" s="13"/>
      <c r="M23" s="38"/>
      <c r="N23" s="14">
        <f>SUM(D23:M23)</f>
        <v>5</v>
      </c>
    </row>
    <row r="24" spans="1:14" ht="21" customHeight="1">
      <c r="A24" s="146"/>
      <c r="B24" s="149"/>
      <c r="C24" s="11" t="s">
        <v>59</v>
      </c>
      <c r="D24" s="12">
        <f>SUM(D22:D23)</f>
        <v>5</v>
      </c>
      <c r="E24" s="12">
        <f>SUM(E22:E23)</f>
        <v>7</v>
      </c>
      <c r="F24" s="12">
        <f>SUM(F22:F23)</f>
        <v>0</v>
      </c>
      <c r="G24" s="12"/>
      <c r="H24" s="12"/>
      <c r="I24" s="12"/>
      <c r="J24" s="12"/>
      <c r="K24" s="12"/>
      <c r="L24" s="13"/>
      <c r="M24" s="38"/>
      <c r="N24" s="17">
        <f>SUM(D24:M24)</f>
        <v>12</v>
      </c>
    </row>
    <row r="25" spans="1:14" ht="21" customHeight="1">
      <c r="A25" s="146"/>
      <c r="B25" s="149" t="s">
        <v>60</v>
      </c>
      <c r="C25" s="11" t="s">
        <v>57</v>
      </c>
      <c r="D25" s="12">
        <v>12</v>
      </c>
      <c r="E25" s="13">
        <v>14</v>
      </c>
      <c r="F25" s="13">
        <v>2</v>
      </c>
      <c r="G25" s="13"/>
      <c r="H25" s="13"/>
      <c r="I25" s="13"/>
      <c r="J25" s="13"/>
      <c r="K25" s="13"/>
      <c r="L25" s="13"/>
      <c r="M25" s="38"/>
      <c r="N25" s="14">
        <f>SUM(D25:M25)</f>
        <v>28</v>
      </c>
    </row>
    <row r="26" spans="1:14" ht="21" customHeight="1">
      <c r="A26" s="146"/>
      <c r="B26" s="149"/>
      <c r="C26" s="11" t="s">
        <v>58</v>
      </c>
      <c r="D26" s="12">
        <v>0</v>
      </c>
      <c r="E26" s="13">
        <v>0</v>
      </c>
      <c r="F26" s="13">
        <v>0</v>
      </c>
      <c r="G26" s="13"/>
      <c r="H26" s="13"/>
      <c r="I26" s="13"/>
      <c r="J26" s="13"/>
      <c r="K26" s="13"/>
      <c r="L26" s="13"/>
      <c r="M26" s="38"/>
      <c r="N26" s="17">
        <f>SUM(D26:M26)</f>
        <v>0</v>
      </c>
    </row>
    <row r="27" spans="1:14" ht="21" customHeight="1">
      <c r="A27" s="146"/>
      <c r="B27" s="149"/>
      <c r="C27" s="11" t="s">
        <v>59</v>
      </c>
      <c r="D27" s="12">
        <f>SUM(D25:D26)</f>
        <v>12</v>
      </c>
      <c r="E27" s="12">
        <f>SUM(E25:E26)</f>
        <v>14</v>
      </c>
      <c r="F27" s="12">
        <f>SUM(F25:F26)</f>
        <v>2</v>
      </c>
      <c r="G27" s="12"/>
      <c r="H27" s="12"/>
      <c r="I27" s="12"/>
      <c r="J27" s="12"/>
      <c r="K27" s="12"/>
      <c r="L27" s="13"/>
      <c r="M27" s="38"/>
      <c r="N27" s="14">
        <f>SUM(D27:M27)</f>
        <v>28</v>
      </c>
    </row>
    <row r="28" spans="1:14" ht="21" customHeight="1">
      <c r="A28" s="146"/>
      <c r="B28" s="149" t="s">
        <v>26</v>
      </c>
      <c r="C28" s="11" t="s">
        <v>57</v>
      </c>
      <c r="D28" s="12">
        <f t="shared" ref="D28:F29" si="1">SUM(D22,D25)</f>
        <v>17</v>
      </c>
      <c r="E28" s="12">
        <f t="shared" si="1"/>
        <v>16</v>
      </c>
      <c r="F28" s="12">
        <f t="shared" si="1"/>
        <v>2</v>
      </c>
      <c r="G28" s="12"/>
      <c r="H28" s="12"/>
      <c r="I28" s="12"/>
      <c r="J28" s="12"/>
      <c r="K28" s="12"/>
      <c r="L28" s="12"/>
      <c r="M28" s="89"/>
      <c r="N28" s="17">
        <f>SUM(D28:M28)</f>
        <v>35</v>
      </c>
    </row>
    <row r="29" spans="1:14" ht="21" customHeight="1">
      <c r="A29" s="146"/>
      <c r="B29" s="149"/>
      <c r="C29" s="11" t="s">
        <v>58</v>
      </c>
      <c r="D29" s="12">
        <f t="shared" si="1"/>
        <v>0</v>
      </c>
      <c r="E29" s="12">
        <f t="shared" si="1"/>
        <v>5</v>
      </c>
      <c r="F29" s="12">
        <f t="shared" si="1"/>
        <v>0</v>
      </c>
      <c r="G29" s="12"/>
      <c r="H29" s="12"/>
      <c r="I29" s="12"/>
      <c r="J29" s="12"/>
      <c r="K29" s="12"/>
      <c r="L29" s="12"/>
      <c r="M29" s="89"/>
      <c r="N29" s="14">
        <f>SUM(D29:M29)</f>
        <v>5</v>
      </c>
    </row>
    <row r="30" spans="1:14" ht="21" customHeight="1" thickBot="1">
      <c r="A30" s="147"/>
      <c r="B30" s="150"/>
      <c r="C30" s="15" t="s">
        <v>59</v>
      </c>
      <c r="D30" s="12">
        <f>SUM(D28:D29)</f>
        <v>17</v>
      </c>
      <c r="E30" s="12">
        <f>SUM(E28:E29)</f>
        <v>21</v>
      </c>
      <c r="F30" s="12">
        <f>SUM(F28:F29)</f>
        <v>2</v>
      </c>
      <c r="G30" s="12"/>
      <c r="H30" s="12"/>
      <c r="I30" s="12"/>
      <c r="J30" s="12"/>
      <c r="K30" s="12"/>
      <c r="L30" s="12"/>
      <c r="M30" s="89"/>
      <c r="N30" s="96">
        <f>SUM(D30:M30)</f>
        <v>40</v>
      </c>
    </row>
    <row r="31" spans="1:14" ht="21" customHeight="1">
      <c r="A31" s="145" t="s">
        <v>28</v>
      </c>
      <c r="B31" s="148" t="s">
        <v>56</v>
      </c>
      <c r="C31" s="7" t="s">
        <v>57</v>
      </c>
      <c r="D31" s="8">
        <v>1906</v>
      </c>
      <c r="E31" s="9">
        <v>1082</v>
      </c>
      <c r="F31" s="9">
        <v>994</v>
      </c>
      <c r="G31" s="9"/>
      <c r="H31" s="9"/>
      <c r="I31" s="9"/>
      <c r="J31" s="9"/>
      <c r="K31" s="9"/>
      <c r="L31" s="9"/>
      <c r="M31" s="88"/>
      <c r="N31" s="10">
        <f>SUM(D31:M31)</f>
        <v>3982</v>
      </c>
    </row>
    <row r="32" spans="1:14" ht="21" customHeight="1">
      <c r="A32" s="146"/>
      <c r="B32" s="149"/>
      <c r="C32" s="11" t="s">
        <v>58</v>
      </c>
      <c r="D32" s="12">
        <v>5</v>
      </c>
      <c r="E32" s="13">
        <v>5</v>
      </c>
      <c r="F32" s="13">
        <v>0</v>
      </c>
      <c r="G32" s="13"/>
      <c r="H32" s="13"/>
      <c r="I32" s="13"/>
      <c r="J32" s="13"/>
      <c r="K32" s="13"/>
      <c r="L32" s="13"/>
      <c r="M32" s="38"/>
      <c r="N32" s="14">
        <f>SUM(D32:M32)</f>
        <v>10</v>
      </c>
    </row>
    <row r="33" spans="1:14" ht="21" customHeight="1">
      <c r="A33" s="146"/>
      <c r="B33" s="149"/>
      <c r="C33" s="11" t="s">
        <v>59</v>
      </c>
      <c r="D33" s="12">
        <f>SUM(D31:D32)</f>
        <v>1911</v>
      </c>
      <c r="E33" s="13">
        <f>SUM(E31:E32)</f>
        <v>1087</v>
      </c>
      <c r="F33" s="13">
        <f>SUM(F31:F32)</f>
        <v>994</v>
      </c>
      <c r="G33" s="13"/>
      <c r="H33" s="13"/>
      <c r="I33" s="13"/>
      <c r="J33" s="13"/>
      <c r="K33" s="13"/>
      <c r="L33" s="13"/>
      <c r="M33" s="38"/>
      <c r="N33" s="96">
        <f>SUM(D33:M33)</f>
        <v>3992</v>
      </c>
    </row>
    <row r="34" spans="1:14" ht="21" customHeight="1">
      <c r="A34" s="146"/>
      <c r="B34" s="149" t="s">
        <v>60</v>
      </c>
      <c r="C34" s="11" t="s">
        <v>57</v>
      </c>
      <c r="D34" s="12">
        <v>2387</v>
      </c>
      <c r="E34" s="13">
        <v>1375</v>
      </c>
      <c r="F34" s="13">
        <v>1185</v>
      </c>
      <c r="G34" s="13"/>
      <c r="H34" s="13"/>
      <c r="I34" s="13"/>
      <c r="J34" s="13"/>
      <c r="K34" s="13"/>
      <c r="L34" s="13"/>
      <c r="M34" s="38"/>
      <c r="N34" s="14">
        <f>SUM(D34:M34)</f>
        <v>4947</v>
      </c>
    </row>
    <row r="35" spans="1:14" ht="21" customHeight="1">
      <c r="A35" s="146"/>
      <c r="B35" s="149"/>
      <c r="C35" s="11" t="s">
        <v>58</v>
      </c>
      <c r="D35" s="12">
        <v>7</v>
      </c>
      <c r="E35" s="13">
        <v>1</v>
      </c>
      <c r="F35" s="13">
        <v>6</v>
      </c>
      <c r="G35" s="13"/>
      <c r="H35" s="13"/>
      <c r="I35" s="13"/>
      <c r="J35" s="13"/>
      <c r="K35" s="13"/>
      <c r="L35" s="13"/>
      <c r="M35" s="38"/>
      <c r="N35" s="17">
        <f>SUM(D35:M35)</f>
        <v>14</v>
      </c>
    </row>
    <row r="36" spans="1:14" ht="21" customHeight="1">
      <c r="A36" s="146"/>
      <c r="B36" s="149"/>
      <c r="C36" s="11" t="s">
        <v>59</v>
      </c>
      <c r="D36" s="12">
        <f>SUM(D34:D35)</f>
        <v>2394</v>
      </c>
      <c r="E36" s="13">
        <f>SUM(E34:E35)</f>
        <v>1376</v>
      </c>
      <c r="F36" s="13">
        <f>SUM(F34:F35)</f>
        <v>1191</v>
      </c>
      <c r="G36" s="13"/>
      <c r="H36" s="13"/>
      <c r="I36" s="13"/>
      <c r="J36" s="13"/>
      <c r="K36" s="13"/>
      <c r="L36" s="13"/>
      <c r="M36" s="38"/>
      <c r="N36" s="14">
        <f>SUM(D36:M36)</f>
        <v>4961</v>
      </c>
    </row>
    <row r="37" spans="1:14" ht="21" customHeight="1">
      <c r="A37" s="146"/>
      <c r="B37" s="149" t="s">
        <v>26</v>
      </c>
      <c r="C37" s="11" t="s">
        <v>57</v>
      </c>
      <c r="D37" s="12">
        <f t="shared" ref="D37:F38" si="2">SUM(D31,D34)</f>
        <v>4293</v>
      </c>
      <c r="E37" s="12">
        <f t="shared" si="2"/>
        <v>2457</v>
      </c>
      <c r="F37" s="12">
        <f t="shared" si="2"/>
        <v>2179</v>
      </c>
      <c r="G37" s="12"/>
      <c r="H37" s="12"/>
      <c r="I37" s="12"/>
      <c r="J37" s="12"/>
      <c r="K37" s="12"/>
      <c r="L37" s="12"/>
      <c r="M37" s="89"/>
      <c r="N37" s="17">
        <f>SUM(D37:M37)</f>
        <v>8929</v>
      </c>
    </row>
    <row r="38" spans="1:14" ht="21" customHeight="1">
      <c r="A38" s="146"/>
      <c r="B38" s="149"/>
      <c r="C38" s="11" t="s">
        <v>58</v>
      </c>
      <c r="D38" s="12">
        <f t="shared" si="2"/>
        <v>12</v>
      </c>
      <c r="E38" s="12">
        <f t="shared" si="2"/>
        <v>6</v>
      </c>
      <c r="F38" s="12">
        <f t="shared" si="2"/>
        <v>6</v>
      </c>
      <c r="G38" s="12"/>
      <c r="H38" s="12"/>
      <c r="I38" s="12"/>
      <c r="J38" s="12"/>
      <c r="K38" s="12"/>
      <c r="L38" s="12"/>
      <c r="M38" s="89"/>
      <c r="N38" s="14">
        <f>SUM(D38:M38)</f>
        <v>24</v>
      </c>
    </row>
    <row r="39" spans="1:14" ht="21" customHeight="1" thickBot="1">
      <c r="A39" s="147"/>
      <c r="B39" s="150"/>
      <c r="C39" s="15" t="s">
        <v>59</v>
      </c>
      <c r="D39" s="12">
        <f>SUM(D37:D38)</f>
        <v>4305</v>
      </c>
      <c r="E39" s="12">
        <f>SUM(E37:E38)</f>
        <v>2463</v>
      </c>
      <c r="F39" s="12">
        <f>SUM(F37:F38)</f>
        <v>2185</v>
      </c>
      <c r="G39" s="12"/>
      <c r="H39" s="12"/>
      <c r="I39" s="12"/>
      <c r="J39" s="12"/>
      <c r="K39" s="12"/>
      <c r="L39" s="12"/>
      <c r="M39" s="89"/>
      <c r="N39" s="96">
        <f>SUM(D39:M39)</f>
        <v>8953</v>
      </c>
    </row>
    <row r="40" spans="1:14" ht="21" customHeight="1">
      <c r="A40" s="114" t="s">
        <v>63</v>
      </c>
      <c r="B40" s="115"/>
      <c r="C40" s="7" t="s">
        <v>57</v>
      </c>
      <c r="D40" s="8">
        <v>183</v>
      </c>
      <c r="E40" s="9">
        <v>76</v>
      </c>
      <c r="F40" s="9">
        <v>68</v>
      </c>
      <c r="G40" s="9"/>
      <c r="H40" s="9"/>
      <c r="I40" s="9"/>
      <c r="J40" s="9"/>
      <c r="K40" s="9"/>
      <c r="L40" s="9"/>
      <c r="M40" s="88"/>
      <c r="N40" s="10">
        <f>SUM(D40:M40)</f>
        <v>327</v>
      </c>
    </row>
    <row r="41" spans="1:14" ht="21" customHeight="1">
      <c r="A41" s="116"/>
      <c r="B41" s="117"/>
      <c r="C41" s="11" t="s">
        <v>58</v>
      </c>
      <c r="D41" s="12">
        <v>69</v>
      </c>
      <c r="E41" s="13">
        <v>6</v>
      </c>
      <c r="F41" s="13">
        <v>3</v>
      </c>
      <c r="G41" s="13"/>
      <c r="H41" s="13"/>
      <c r="I41" s="13"/>
      <c r="J41" s="13"/>
      <c r="K41" s="13"/>
      <c r="L41" s="13"/>
      <c r="M41" s="38"/>
      <c r="N41" s="14">
        <f>SUM(D41:M41)</f>
        <v>78</v>
      </c>
    </row>
    <row r="42" spans="1:14" ht="21" customHeight="1" thickBot="1">
      <c r="A42" s="118"/>
      <c r="B42" s="119"/>
      <c r="C42" s="15" t="s">
        <v>59</v>
      </c>
      <c r="D42" s="16">
        <f>SUM(D40:D41)</f>
        <v>252</v>
      </c>
      <c r="E42" s="64">
        <f>SUM(E40:E41)</f>
        <v>82</v>
      </c>
      <c r="F42" s="64">
        <f>SUM(F40:F41)</f>
        <v>71</v>
      </c>
      <c r="G42" s="64"/>
      <c r="H42" s="64"/>
      <c r="I42" s="64"/>
      <c r="J42" s="64"/>
      <c r="K42" s="64"/>
      <c r="L42" s="64"/>
      <c r="M42" s="90"/>
      <c r="N42" s="96">
        <f>SUM(D42:M42)</f>
        <v>405</v>
      </c>
    </row>
    <row r="43" spans="1:14" ht="21" customHeight="1">
      <c r="A43" s="114" t="s">
        <v>64</v>
      </c>
      <c r="B43" s="115"/>
      <c r="C43" s="7" t="s">
        <v>57</v>
      </c>
      <c r="D43" s="8">
        <v>144</v>
      </c>
      <c r="E43" s="9">
        <v>56</v>
      </c>
      <c r="F43" s="9">
        <v>45</v>
      </c>
      <c r="G43" s="9"/>
      <c r="H43" s="9"/>
      <c r="I43" s="9"/>
      <c r="J43" s="9"/>
      <c r="K43" s="9"/>
      <c r="L43" s="9"/>
      <c r="M43" s="88"/>
      <c r="N43" s="10">
        <f>SUM(D43:M43)</f>
        <v>245</v>
      </c>
    </row>
    <row r="44" spans="1:14" ht="21" customHeight="1">
      <c r="A44" s="116"/>
      <c r="B44" s="117"/>
      <c r="C44" s="11" t="s">
        <v>58</v>
      </c>
      <c r="D44" s="12">
        <v>0</v>
      </c>
      <c r="E44" s="13">
        <v>0</v>
      </c>
      <c r="F44" s="13">
        <v>0</v>
      </c>
      <c r="G44" s="13"/>
      <c r="H44" s="13"/>
      <c r="I44" s="13"/>
      <c r="J44" s="13"/>
      <c r="K44" s="13"/>
      <c r="L44" s="13"/>
      <c r="M44" s="38"/>
      <c r="N44" s="14">
        <f>SUM(D44:M44)</f>
        <v>0</v>
      </c>
    </row>
    <row r="45" spans="1:14" ht="21" customHeight="1" thickBot="1">
      <c r="A45" s="118"/>
      <c r="B45" s="119"/>
      <c r="C45" s="15" t="s">
        <v>59</v>
      </c>
      <c r="D45" s="16">
        <f>SUM(D43:D44)</f>
        <v>144</v>
      </c>
      <c r="E45" s="16">
        <f>SUM(E43:E44)</f>
        <v>56</v>
      </c>
      <c r="F45" s="16">
        <f>SUM(F43:F44)</f>
        <v>45</v>
      </c>
      <c r="G45" s="16"/>
      <c r="H45" s="16"/>
      <c r="I45" s="16"/>
      <c r="J45" s="16"/>
      <c r="K45" s="16"/>
      <c r="L45" s="64"/>
      <c r="M45" s="90"/>
      <c r="N45" s="96">
        <f>SUM(D45:M45)</f>
        <v>245</v>
      </c>
    </row>
    <row r="46" spans="1:14" ht="21" customHeight="1" thickBot="1">
      <c r="A46" s="128" t="s">
        <v>65</v>
      </c>
      <c r="B46" s="129"/>
      <c r="C46" s="130"/>
      <c r="D46" s="18">
        <f>SUM(D21,D30,D39,D42,D45)</f>
        <v>5757</v>
      </c>
      <c r="E46" s="19">
        <f>SUM(E21,E30,E39,E42,E45)</f>
        <v>3083</v>
      </c>
      <c r="F46" s="19">
        <f>SUM(F21,F30,F39,F42,F45)</f>
        <v>2687</v>
      </c>
      <c r="G46" s="19"/>
      <c r="H46" s="19"/>
      <c r="I46" s="19"/>
      <c r="J46" s="19"/>
      <c r="K46" s="19"/>
      <c r="L46" s="19"/>
      <c r="M46" s="91"/>
      <c r="N46" s="36">
        <f>SUM(D46:M46)</f>
        <v>11527</v>
      </c>
    </row>
    <row r="47" spans="1:14" ht="21" customHeight="1" thickBot="1">
      <c r="A47" s="128" t="s">
        <v>32</v>
      </c>
      <c r="B47" s="129"/>
      <c r="C47" s="130"/>
      <c r="D47" s="18">
        <v>179</v>
      </c>
      <c r="E47" s="19">
        <v>79</v>
      </c>
      <c r="F47" s="19">
        <v>72</v>
      </c>
      <c r="G47" s="19"/>
      <c r="H47" s="19"/>
      <c r="I47" s="19"/>
      <c r="J47" s="19"/>
      <c r="K47" s="19"/>
      <c r="L47" s="19"/>
      <c r="M47" s="91"/>
      <c r="N47" s="36">
        <f>SUM(D47:M47)</f>
        <v>330</v>
      </c>
    </row>
    <row r="48" spans="1:14" ht="21" customHeight="1" thickBot="1">
      <c r="A48" s="128" t="s">
        <v>66</v>
      </c>
      <c r="B48" s="129"/>
      <c r="C48" s="130"/>
      <c r="D48" s="18">
        <f>SUM(D46:D47)</f>
        <v>5936</v>
      </c>
      <c r="E48" s="19">
        <f>SUM(E46:E47)</f>
        <v>3162</v>
      </c>
      <c r="F48" s="19">
        <f>SUM(F46:F47)</f>
        <v>2759</v>
      </c>
      <c r="G48" s="19"/>
      <c r="H48" s="19"/>
      <c r="I48" s="19"/>
      <c r="J48" s="19"/>
      <c r="K48" s="19"/>
      <c r="L48" s="19"/>
      <c r="M48" s="91"/>
      <c r="N48" s="36">
        <f>SUM(D48:M48)</f>
        <v>11857</v>
      </c>
    </row>
    <row r="49" spans="1:14" ht="21" customHeight="1">
      <c r="A49" s="131" t="s">
        <v>34</v>
      </c>
      <c r="B49" s="134" t="s">
        <v>67</v>
      </c>
      <c r="C49" s="20" t="s">
        <v>68</v>
      </c>
      <c r="D49" s="21">
        <v>4409</v>
      </c>
      <c r="E49" s="22">
        <v>2546</v>
      </c>
      <c r="F49" s="22">
        <v>2183</v>
      </c>
      <c r="G49" s="22"/>
      <c r="H49" s="22"/>
      <c r="I49" s="22"/>
      <c r="J49" s="22"/>
      <c r="K49" s="22"/>
      <c r="L49" s="22"/>
      <c r="M49" s="92"/>
      <c r="N49" s="10">
        <f>SUM(D49:M49)</f>
        <v>9138</v>
      </c>
    </row>
    <row r="50" spans="1:14" ht="21" customHeight="1">
      <c r="A50" s="132"/>
      <c r="B50" s="117"/>
      <c r="C50" s="11" t="s">
        <v>69</v>
      </c>
      <c r="D50" s="12">
        <v>1978</v>
      </c>
      <c r="E50" s="13">
        <v>1258</v>
      </c>
      <c r="F50" s="13">
        <v>1235</v>
      </c>
      <c r="G50" s="13"/>
      <c r="H50" s="13"/>
      <c r="I50" s="13"/>
      <c r="J50" s="13"/>
      <c r="K50" s="13"/>
      <c r="L50" s="13"/>
      <c r="M50" s="38"/>
      <c r="N50" s="103">
        <f>SUM(D50:M50)</f>
        <v>4471</v>
      </c>
    </row>
    <row r="51" spans="1:14" ht="21" customHeight="1">
      <c r="A51" s="132"/>
      <c r="B51" s="117"/>
      <c r="C51" s="11" t="s">
        <v>59</v>
      </c>
      <c r="D51" s="12">
        <f>SUM(D49:D50)</f>
        <v>6387</v>
      </c>
      <c r="E51" s="12">
        <f>SUM(E49:E50)</f>
        <v>3804</v>
      </c>
      <c r="F51" s="12">
        <f>SUM(F49:F50)</f>
        <v>3418</v>
      </c>
      <c r="G51" s="12"/>
      <c r="H51" s="12"/>
      <c r="I51" s="12"/>
      <c r="J51" s="12"/>
      <c r="K51" s="12"/>
      <c r="L51" s="12"/>
      <c r="M51" s="89"/>
      <c r="N51" s="14">
        <f>SUM(D51:M51)</f>
        <v>13609</v>
      </c>
    </row>
    <row r="52" spans="1:14" ht="21" customHeight="1">
      <c r="A52" s="132"/>
      <c r="B52" s="135" t="s">
        <v>38</v>
      </c>
      <c r="C52" s="136"/>
      <c r="D52" s="12">
        <v>26</v>
      </c>
      <c r="E52" s="13">
        <v>11</v>
      </c>
      <c r="F52" s="13">
        <v>15</v>
      </c>
      <c r="G52" s="13"/>
      <c r="H52" s="13"/>
      <c r="I52" s="13"/>
      <c r="J52" s="13"/>
      <c r="K52" s="13"/>
      <c r="L52" s="13"/>
      <c r="M52" s="38"/>
      <c r="N52" s="96">
        <f>SUM(D52:M52)</f>
        <v>52</v>
      </c>
    </row>
    <row r="53" spans="1:14" ht="21" customHeight="1" thickBot="1">
      <c r="A53" s="133"/>
      <c r="B53" s="137" t="s">
        <v>39</v>
      </c>
      <c r="C53" s="138"/>
      <c r="D53" s="23" t="s">
        <v>40</v>
      </c>
      <c r="E53" s="24" t="s">
        <v>40</v>
      </c>
      <c r="F53" s="24" t="s">
        <v>40</v>
      </c>
      <c r="G53" s="61"/>
      <c r="H53" s="61"/>
      <c r="I53" s="61"/>
      <c r="J53" s="61"/>
      <c r="K53" s="61"/>
      <c r="L53" s="61"/>
      <c r="M53" s="93"/>
      <c r="N53" s="105" t="s">
        <v>40</v>
      </c>
    </row>
    <row r="54" spans="1:14" ht="21" customHeight="1" thickBot="1">
      <c r="A54" s="120" t="s">
        <v>41</v>
      </c>
      <c r="B54" s="121"/>
      <c r="C54" s="122"/>
      <c r="D54" s="18">
        <f>SUM(D51:D53)</f>
        <v>6413</v>
      </c>
      <c r="E54" s="19">
        <f>SUM(E51:E53)</f>
        <v>3815</v>
      </c>
      <c r="F54" s="19">
        <f>SUM(F51:F53)</f>
        <v>3433</v>
      </c>
      <c r="G54" s="19"/>
      <c r="H54" s="19"/>
      <c r="I54" s="19"/>
      <c r="J54" s="19"/>
      <c r="K54" s="19"/>
      <c r="L54" s="19"/>
      <c r="M54" s="91"/>
      <c r="N54" s="36">
        <f>SUM(D54:M54)</f>
        <v>13661</v>
      </c>
    </row>
    <row r="55" spans="1:14" ht="23.25" customHeight="1" thickBot="1">
      <c r="A55" s="123" t="s">
        <v>42</v>
      </c>
      <c r="B55" s="124"/>
      <c r="C55" s="125"/>
      <c r="D55" s="25">
        <f>SUM(D48,D54)</f>
        <v>12349</v>
      </c>
      <c r="E55" s="26">
        <f>SUM(E48,E54)</f>
        <v>6977</v>
      </c>
      <c r="F55" s="26">
        <f>SUM(F48,F54)</f>
        <v>6192</v>
      </c>
      <c r="G55" s="26"/>
      <c r="H55" s="26"/>
      <c r="I55" s="26"/>
      <c r="J55" s="26"/>
      <c r="K55" s="26"/>
      <c r="L55" s="26"/>
      <c r="M55" s="54"/>
      <c r="N55" s="27">
        <f>SUM(D55:M55)</f>
        <v>25518</v>
      </c>
    </row>
    <row r="58" spans="1:14">
      <c r="A58" s="126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</row>
    <row r="59" spans="1:14">
      <c r="A59" s="127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</row>
  </sheetData>
  <mergeCells count="40">
    <mergeCell ref="D6:D9"/>
    <mergeCell ref="E6:E9"/>
    <mergeCell ref="F6:F9"/>
    <mergeCell ref="G6:G9"/>
    <mergeCell ref="H6:H9"/>
    <mergeCell ref="N6:N9"/>
    <mergeCell ref="A7:A9"/>
    <mergeCell ref="B7:B9"/>
    <mergeCell ref="C7:C9"/>
    <mergeCell ref="A10:A21"/>
    <mergeCell ref="B10:B12"/>
    <mergeCell ref="B13:B15"/>
    <mergeCell ref="B16:B18"/>
    <mergeCell ref="B19:B21"/>
    <mergeCell ref="I6:I9"/>
    <mergeCell ref="J6:J9"/>
    <mergeCell ref="K6:K9"/>
    <mergeCell ref="L6:L9"/>
    <mergeCell ref="M6:M9"/>
    <mergeCell ref="A6:C6"/>
    <mergeCell ref="A22:A30"/>
    <mergeCell ref="B22:B24"/>
    <mergeCell ref="B25:B27"/>
    <mergeCell ref="B28:B30"/>
    <mergeCell ref="A31:A39"/>
    <mergeCell ref="B31:B33"/>
    <mergeCell ref="B34:B36"/>
    <mergeCell ref="B37:B39"/>
    <mergeCell ref="A54:C54"/>
    <mergeCell ref="A55:C55"/>
    <mergeCell ref="A58:N59"/>
    <mergeCell ref="A40:B42"/>
    <mergeCell ref="A43:B45"/>
    <mergeCell ref="A46:C46"/>
    <mergeCell ref="A47:C47"/>
    <mergeCell ref="A48:C48"/>
    <mergeCell ref="A49:A53"/>
    <mergeCell ref="B49:B51"/>
    <mergeCell ref="B52:C52"/>
    <mergeCell ref="B53:C53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D6CDE-BA35-4CBF-BC73-075125D78B01}">
  <sheetPr>
    <tabColor rgb="FF92D050"/>
  </sheetPr>
  <dimension ref="A1:N59"/>
  <sheetViews>
    <sheetView zoomScaleNormal="100" workbookViewId="0">
      <selection activeCell="A2" sqref="A2:XFD2"/>
    </sheetView>
  </sheetViews>
  <sheetFormatPr defaultRowHeight="13.5"/>
  <cols>
    <col min="1" max="1" width="4" style="1" customWidth="1"/>
    <col min="2" max="2" width="7.25" style="1" customWidth="1"/>
    <col min="3" max="3" width="9" style="1"/>
    <col min="4" max="14" width="9.5" style="1" customWidth="1"/>
    <col min="15" max="16384" width="9" style="1"/>
  </cols>
  <sheetData>
    <row r="1" spans="1:14" ht="15" customHeight="1"/>
    <row r="2" spans="1:14" ht="15" customHeight="1"/>
    <row r="3" spans="1:14" ht="15" customHeight="1">
      <c r="A3" s="28"/>
      <c r="B3" s="28"/>
      <c r="C3" s="28"/>
      <c r="D3" s="28"/>
      <c r="E3" s="29"/>
      <c r="F3" s="1" t="s">
        <v>43</v>
      </c>
    </row>
    <row r="4" spans="1:14" ht="15" customHeight="1">
      <c r="A4" s="83" t="s">
        <v>94</v>
      </c>
      <c r="C4" s="84"/>
      <c r="D4" s="104"/>
      <c r="L4" s="87"/>
      <c r="M4" s="87"/>
      <c r="N4" s="30"/>
    </row>
    <row r="5" spans="1:14" ht="15" customHeight="1" thickBot="1">
      <c r="L5" s="31"/>
      <c r="M5" s="31"/>
      <c r="N5" s="31"/>
    </row>
    <row r="6" spans="1:14" ht="48" customHeight="1">
      <c r="A6" s="158" t="s">
        <v>3</v>
      </c>
      <c r="B6" s="159"/>
      <c r="C6" s="160"/>
      <c r="D6" s="177" t="s">
        <v>95</v>
      </c>
      <c r="E6" s="164" t="s">
        <v>96</v>
      </c>
      <c r="F6" s="164" t="s">
        <v>97</v>
      </c>
      <c r="G6" s="164"/>
      <c r="H6" s="164"/>
      <c r="I6" s="164"/>
      <c r="J6" s="164"/>
      <c r="K6" s="164"/>
      <c r="L6" s="164"/>
      <c r="M6" s="181"/>
      <c r="N6" s="170" t="s">
        <v>23</v>
      </c>
    </row>
    <row r="7" spans="1:14">
      <c r="A7" s="132" t="s">
        <v>53</v>
      </c>
      <c r="B7" s="149" t="s">
        <v>54</v>
      </c>
      <c r="C7" s="152" t="s">
        <v>55</v>
      </c>
      <c r="D7" s="178"/>
      <c r="E7" s="173"/>
      <c r="F7" s="173"/>
      <c r="G7" s="173"/>
      <c r="H7" s="175"/>
      <c r="I7" s="175"/>
      <c r="J7" s="173"/>
      <c r="K7" s="173"/>
      <c r="L7" s="173"/>
      <c r="M7" s="182"/>
      <c r="N7" s="171"/>
    </row>
    <row r="8" spans="1:14">
      <c r="A8" s="132"/>
      <c r="B8" s="149"/>
      <c r="C8" s="152"/>
      <c r="D8" s="178"/>
      <c r="E8" s="173"/>
      <c r="F8" s="173"/>
      <c r="G8" s="173"/>
      <c r="H8" s="175"/>
      <c r="I8" s="175"/>
      <c r="J8" s="173"/>
      <c r="K8" s="173"/>
      <c r="L8" s="173"/>
      <c r="M8" s="182"/>
      <c r="N8" s="171"/>
    </row>
    <row r="9" spans="1:14" ht="18.75" customHeight="1" thickBot="1">
      <c r="A9" s="151"/>
      <c r="B9" s="150"/>
      <c r="C9" s="153"/>
      <c r="D9" s="195"/>
      <c r="E9" s="174"/>
      <c r="F9" s="174"/>
      <c r="G9" s="174"/>
      <c r="H9" s="176"/>
      <c r="I9" s="176"/>
      <c r="J9" s="174"/>
      <c r="K9" s="174"/>
      <c r="L9" s="174"/>
      <c r="M9" s="183"/>
      <c r="N9" s="171"/>
    </row>
    <row r="10" spans="1:14" ht="21" customHeight="1">
      <c r="A10" s="145" t="s">
        <v>19</v>
      </c>
      <c r="B10" s="148" t="s">
        <v>56</v>
      </c>
      <c r="C10" s="7" t="s">
        <v>57</v>
      </c>
      <c r="D10" s="8">
        <v>256</v>
      </c>
      <c r="E10" s="9">
        <v>326</v>
      </c>
      <c r="F10" s="106">
        <v>239</v>
      </c>
      <c r="G10" s="9"/>
      <c r="H10" s="9"/>
      <c r="I10" s="9"/>
      <c r="J10" s="9"/>
      <c r="K10" s="9"/>
      <c r="L10" s="9"/>
      <c r="M10" s="88"/>
      <c r="N10" s="36">
        <f>SUM(D10:M10)</f>
        <v>821</v>
      </c>
    </row>
    <row r="11" spans="1:14" ht="21" customHeight="1">
      <c r="A11" s="146"/>
      <c r="B11" s="149"/>
      <c r="C11" s="11" t="s">
        <v>58</v>
      </c>
      <c r="D11" s="12">
        <v>86</v>
      </c>
      <c r="E11" s="13">
        <v>80</v>
      </c>
      <c r="F11" s="13">
        <v>31</v>
      </c>
      <c r="G11" s="13"/>
      <c r="H11" s="13"/>
      <c r="I11" s="13"/>
      <c r="J11" s="13"/>
      <c r="K11" s="13"/>
      <c r="L11" s="13"/>
      <c r="M11" s="38"/>
      <c r="N11" s="14">
        <f>SUM(D11:M11)</f>
        <v>197</v>
      </c>
    </row>
    <row r="12" spans="1:14" ht="21" customHeight="1">
      <c r="A12" s="146"/>
      <c r="B12" s="149"/>
      <c r="C12" s="11" t="s">
        <v>59</v>
      </c>
      <c r="D12" s="12">
        <f>SUM(D10:D11)</f>
        <v>342</v>
      </c>
      <c r="E12" s="13">
        <f>SUM(E10:E11)</f>
        <v>406</v>
      </c>
      <c r="F12" s="13">
        <f>SUM(F10:F11)</f>
        <v>270</v>
      </c>
      <c r="G12" s="13"/>
      <c r="H12" s="13"/>
      <c r="I12" s="13"/>
      <c r="J12" s="13"/>
      <c r="K12" s="13"/>
      <c r="L12" s="13"/>
      <c r="M12" s="38"/>
      <c r="N12" s="14">
        <f>SUM(D12:M12)</f>
        <v>1018</v>
      </c>
    </row>
    <row r="13" spans="1:14" ht="21" customHeight="1">
      <c r="A13" s="146"/>
      <c r="B13" s="149" t="s">
        <v>60</v>
      </c>
      <c r="C13" s="11" t="s">
        <v>57</v>
      </c>
      <c r="D13" s="12">
        <v>474</v>
      </c>
      <c r="E13" s="13">
        <v>550</v>
      </c>
      <c r="F13" s="13">
        <v>448</v>
      </c>
      <c r="G13" s="13"/>
      <c r="H13" s="13"/>
      <c r="I13" s="13"/>
      <c r="J13" s="13"/>
      <c r="K13" s="13"/>
      <c r="L13" s="13"/>
      <c r="M13" s="38"/>
      <c r="N13" s="14">
        <f>SUM(D13:M13)</f>
        <v>1472</v>
      </c>
    </row>
    <row r="14" spans="1:14" ht="21" customHeight="1">
      <c r="A14" s="146"/>
      <c r="B14" s="149"/>
      <c r="C14" s="11" t="s">
        <v>58</v>
      </c>
      <c r="D14" s="12">
        <v>3</v>
      </c>
      <c r="E14" s="13">
        <v>20</v>
      </c>
      <c r="F14" s="13">
        <v>5</v>
      </c>
      <c r="G14" s="13"/>
      <c r="H14" s="13"/>
      <c r="I14" s="13"/>
      <c r="J14" s="13"/>
      <c r="K14" s="13"/>
      <c r="L14" s="13"/>
      <c r="M14" s="38"/>
      <c r="N14" s="14">
        <f>SUM(D14:M14)</f>
        <v>28</v>
      </c>
    </row>
    <row r="15" spans="1:14" ht="21" customHeight="1">
      <c r="A15" s="146"/>
      <c r="B15" s="149"/>
      <c r="C15" s="11" t="s">
        <v>59</v>
      </c>
      <c r="D15" s="12">
        <f>SUM(D13:D14)</f>
        <v>477</v>
      </c>
      <c r="E15" s="13">
        <f>SUM(E13:E14)</f>
        <v>570</v>
      </c>
      <c r="F15" s="13">
        <f>SUM(F13:F14)</f>
        <v>453</v>
      </c>
      <c r="G15" s="13"/>
      <c r="H15" s="13"/>
      <c r="I15" s="13"/>
      <c r="J15" s="13"/>
      <c r="K15" s="13"/>
      <c r="L15" s="13"/>
      <c r="M15" s="38"/>
      <c r="N15" s="14">
        <f>SUM(D15:M15)</f>
        <v>1500</v>
      </c>
    </row>
    <row r="16" spans="1:14" ht="21" customHeight="1">
      <c r="A16" s="146"/>
      <c r="B16" s="149" t="s">
        <v>61</v>
      </c>
      <c r="C16" s="11" t="s">
        <v>57</v>
      </c>
      <c r="D16" s="12">
        <v>0</v>
      </c>
      <c r="E16" s="13">
        <v>1</v>
      </c>
      <c r="F16" s="13">
        <v>1</v>
      </c>
      <c r="G16" s="13"/>
      <c r="H16" s="13"/>
      <c r="I16" s="13"/>
      <c r="J16" s="13"/>
      <c r="K16" s="13"/>
      <c r="L16" s="13"/>
      <c r="M16" s="94"/>
      <c r="N16" s="14">
        <f>SUM(D16:M16)</f>
        <v>2</v>
      </c>
    </row>
    <row r="17" spans="1:14" ht="21" customHeight="1">
      <c r="A17" s="146"/>
      <c r="B17" s="149"/>
      <c r="C17" s="11" t="s">
        <v>58</v>
      </c>
      <c r="D17" s="12">
        <v>2</v>
      </c>
      <c r="E17" s="13">
        <v>0</v>
      </c>
      <c r="F17" s="13">
        <v>3</v>
      </c>
      <c r="G17" s="13"/>
      <c r="H17" s="13"/>
      <c r="I17" s="13"/>
      <c r="J17" s="13"/>
      <c r="K17" s="13"/>
      <c r="L17" s="13"/>
      <c r="M17" s="94"/>
      <c r="N17" s="14">
        <f>SUM(D17:M17)</f>
        <v>5</v>
      </c>
    </row>
    <row r="18" spans="1:14" ht="21" customHeight="1">
      <c r="A18" s="146"/>
      <c r="B18" s="149"/>
      <c r="C18" s="11" t="s">
        <v>59</v>
      </c>
      <c r="D18" s="12">
        <f>SUM(D16:D17)</f>
        <v>2</v>
      </c>
      <c r="E18" s="13">
        <f>SUM(E16:E17)</f>
        <v>1</v>
      </c>
      <c r="F18" s="12">
        <f>SUM(F16:F17)</f>
        <v>4</v>
      </c>
      <c r="G18" s="13"/>
      <c r="H18" s="13"/>
      <c r="I18" s="13"/>
      <c r="J18" s="13"/>
      <c r="K18" s="13"/>
      <c r="L18" s="13"/>
      <c r="M18" s="94"/>
      <c r="N18" s="14">
        <f>SUM(D18:M18)</f>
        <v>7</v>
      </c>
    </row>
    <row r="19" spans="1:14" ht="21" customHeight="1">
      <c r="A19" s="146"/>
      <c r="B19" s="149" t="s">
        <v>26</v>
      </c>
      <c r="C19" s="11" t="s">
        <v>57</v>
      </c>
      <c r="D19" s="12">
        <f t="shared" ref="D19:F20" si="0">SUM(D10,D13,D16)</f>
        <v>730</v>
      </c>
      <c r="E19" s="12">
        <f t="shared" si="0"/>
        <v>877</v>
      </c>
      <c r="F19" s="12">
        <f t="shared" si="0"/>
        <v>688</v>
      </c>
      <c r="G19" s="12"/>
      <c r="H19" s="12"/>
      <c r="I19" s="12"/>
      <c r="J19" s="12"/>
      <c r="K19" s="12"/>
      <c r="L19" s="12"/>
      <c r="M19" s="94"/>
      <c r="N19" s="14">
        <f>SUM(D19:M19)</f>
        <v>2295</v>
      </c>
    </row>
    <row r="20" spans="1:14" ht="21" customHeight="1">
      <c r="A20" s="146"/>
      <c r="B20" s="149"/>
      <c r="C20" s="11" t="s">
        <v>58</v>
      </c>
      <c r="D20" s="12">
        <f t="shared" si="0"/>
        <v>91</v>
      </c>
      <c r="E20" s="12">
        <f t="shared" si="0"/>
        <v>100</v>
      </c>
      <c r="F20" s="12">
        <f t="shared" si="0"/>
        <v>39</v>
      </c>
      <c r="G20" s="12"/>
      <c r="H20" s="12"/>
      <c r="I20" s="12"/>
      <c r="J20" s="12"/>
      <c r="K20" s="12"/>
      <c r="L20" s="12"/>
      <c r="M20" s="94"/>
      <c r="N20" s="14">
        <f>SUM(D20:M20)</f>
        <v>230</v>
      </c>
    </row>
    <row r="21" spans="1:14" ht="21" customHeight="1" thickBot="1">
      <c r="A21" s="147"/>
      <c r="B21" s="150"/>
      <c r="C21" s="15" t="s">
        <v>59</v>
      </c>
      <c r="D21" s="12">
        <f>SUM(D19:D20)</f>
        <v>821</v>
      </c>
      <c r="E21" s="12">
        <f>SUM(E19:E20)</f>
        <v>977</v>
      </c>
      <c r="F21" s="12">
        <f>SUM(F19:F20)</f>
        <v>727</v>
      </c>
      <c r="G21" s="12"/>
      <c r="H21" s="12"/>
      <c r="I21" s="12"/>
      <c r="J21" s="12"/>
      <c r="K21" s="12"/>
      <c r="L21" s="12"/>
      <c r="M21" s="94"/>
      <c r="N21" s="14">
        <f>SUM(D21:M21)</f>
        <v>2525</v>
      </c>
    </row>
    <row r="22" spans="1:14" ht="21" customHeight="1">
      <c r="A22" s="145" t="s">
        <v>27</v>
      </c>
      <c r="B22" s="148" t="s">
        <v>56</v>
      </c>
      <c r="C22" s="7" t="s">
        <v>57</v>
      </c>
      <c r="D22" s="8">
        <v>4</v>
      </c>
      <c r="E22" s="9">
        <v>9</v>
      </c>
      <c r="F22" s="9">
        <v>3</v>
      </c>
      <c r="G22" s="9"/>
      <c r="H22" s="9"/>
      <c r="I22" s="9"/>
      <c r="J22" s="9"/>
      <c r="K22" s="9"/>
      <c r="L22" s="9"/>
      <c r="M22" s="95"/>
      <c r="N22" s="10">
        <f>SUM(D22:M22)</f>
        <v>16</v>
      </c>
    </row>
    <row r="23" spans="1:14" ht="21" customHeight="1">
      <c r="A23" s="146"/>
      <c r="B23" s="149"/>
      <c r="C23" s="11" t="s">
        <v>58</v>
      </c>
      <c r="D23" s="12">
        <v>6</v>
      </c>
      <c r="E23" s="13">
        <v>31</v>
      </c>
      <c r="F23" s="13">
        <v>6</v>
      </c>
      <c r="G23" s="13"/>
      <c r="H23" s="13"/>
      <c r="I23" s="13"/>
      <c r="J23" s="13"/>
      <c r="K23" s="13"/>
      <c r="L23" s="13"/>
      <c r="M23" s="94"/>
      <c r="N23" s="14">
        <f>SUM(D23:M23)</f>
        <v>43</v>
      </c>
    </row>
    <row r="24" spans="1:14" ht="21" customHeight="1">
      <c r="A24" s="146"/>
      <c r="B24" s="149"/>
      <c r="C24" s="11" t="s">
        <v>59</v>
      </c>
      <c r="D24" s="12">
        <f>SUM(D22:D23)</f>
        <v>10</v>
      </c>
      <c r="E24" s="13">
        <f>SUM(E22:E23)</f>
        <v>40</v>
      </c>
      <c r="F24" s="13">
        <f>SUM(F22:F23)</f>
        <v>9</v>
      </c>
      <c r="G24" s="13"/>
      <c r="H24" s="13"/>
      <c r="I24" s="13"/>
      <c r="J24" s="13"/>
      <c r="K24" s="13"/>
      <c r="L24" s="13"/>
      <c r="M24" s="94"/>
      <c r="N24" s="14">
        <f>SUM(D24:M24)</f>
        <v>59</v>
      </c>
    </row>
    <row r="25" spans="1:14" ht="21" customHeight="1">
      <c r="A25" s="146"/>
      <c r="B25" s="149" t="s">
        <v>60</v>
      </c>
      <c r="C25" s="11" t="s">
        <v>57</v>
      </c>
      <c r="D25" s="12">
        <v>10</v>
      </c>
      <c r="E25" s="13">
        <v>9</v>
      </c>
      <c r="F25" s="13">
        <v>6</v>
      </c>
      <c r="G25" s="13"/>
      <c r="H25" s="13"/>
      <c r="I25" s="13"/>
      <c r="J25" s="13"/>
      <c r="K25" s="13"/>
      <c r="L25" s="13"/>
      <c r="M25" s="94"/>
      <c r="N25" s="14">
        <f>SUM(D25:M25)</f>
        <v>25</v>
      </c>
    </row>
    <row r="26" spans="1:14" ht="21" customHeight="1">
      <c r="A26" s="146"/>
      <c r="B26" s="149"/>
      <c r="C26" s="11" t="s">
        <v>58</v>
      </c>
      <c r="D26" s="12">
        <v>4</v>
      </c>
      <c r="E26" s="13">
        <v>11</v>
      </c>
      <c r="F26" s="13">
        <v>9</v>
      </c>
      <c r="G26" s="13"/>
      <c r="H26" s="13"/>
      <c r="I26" s="13"/>
      <c r="J26" s="13"/>
      <c r="K26" s="13"/>
      <c r="L26" s="13"/>
      <c r="M26" s="94"/>
      <c r="N26" s="14">
        <f>SUM(D26:M26)</f>
        <v>24</v>
      </c>
    </row>
    <row r="27" spans="1:14" ht="21" customHeight="1">
      <c r="A27" s="146"/>
      <c r="B27" s="149"/>
      <c r="C27" s="11" t="s">
        <v>59</v>
      </c>
      <c r="D27" s="12">
        <f>SUM(D25:D26)</f>
        <v>14</v>
      </c>
      <c r="E27" s="13">
        <f>SUM(E25:E26)</f>
        <v>20</v>
      </c>
      <c r="F27" s="13">
        <f>SUM(F25:F26)</f>
        <v>15</v>
      </c>
      <c r="G27" s="13"/>
      <c r="H27" s="13"/>
      <c r="I27" s="13"/>
      <c r="J27" s="13"/>
      <c r="K27" s="13"/>
      <c r="L27" s="13"/>
      <c r="M27" s="94"/>
      <c r="N27" s="14">
        <f>SUM(D27:M27)</f>
        <v>49</v>
      </c>
    </row>
    <row r="28" spans="1:14" ht="21" customHeight="1">
      <c r="A28" s="146"/>
      <c r="B28" s="149" t="s">
        <v>26</v>
      </c>
      <c r="C28" s="11" t="s">
        <v>57</v>
      </c>
      <c r="D28" s="12">
        <f t="shared" ref="D28:F29" si="1">SUM(D22,D25)</f>
        <v>14</v>
      </c>
      <c r="E28" s="12">
        <f t="shared" si="1"/>
        <v>18</v>
      </c>
      <c r="F28" s="12">
        <f t="shared" si="1"/>
        <v>9</v>
      </c>
      <c r="G28" s="12"/>
      <c r="H28" s="12"/>
      <c r="I28" s="12"/>
      <c r="J28" s="12"/>
      <c r="K28" s="12"/>
      <c r="L28" s="12"/>
      <c r="M28" s="94"/>
      <c r="N28" s="14">
        <f>SUM(D28:M28)</f>
        <v>41</v>
      </c>
    </row>
    <row r="29" spans="1:14" ht="21" customHeight="1">
      <c r="A29" s="146"/>
      <c r="B29" s="149"/>
      <c r="C29" s="11" t="s">
        <v>58</v>
      </c>
      <c r="D29" s="12">
        <f t="shared" si="1"/>
        <v>10</v>
      </c>
      <c r="E29" s="12">
        <f t="shared" si="1"/>
        <v>42</v>
      </c>
      <c r="F29" s="12">
        <f t="shared" si="1"/>
        <v>15</v>
      </c>
      <c r="G29" s="12"/>
      <c r="H29" s="12"/>
      <c r="I29" s="12"/>
      <c r="J29" s="12"/>
      <c r="K29" s="12"/>
      <c r="L29" s="12"/>
      <c r="M29" s="94"/>
      <c r="N29" s="14">
        <f>SUM(D29:M29)</f>
        <v>67</v>
      </c>
    </row>
    <row r="30" spans="1:14" ht="21" customHeight="1" thickBot="1">
      <c r="A30" s="147"/>
      <c r="B30" s="150"/>
      <c r="C30" s="15" t="s">
        <v>59</v>
      </c>
      <c r="D30" s="12">
        <f>SUM(D28:D29)</f>
        <v>24</v>
      </c>
      <c r="E30" s="12">
        <f>SUM(E28:E29)</f>
        <v>60</v>
      </c>
      <c r="F30" s="12">
        <f>SUM(F28:F29)</f>
        <v>24</v>
      </c>
      <c r="G30" s="12"/>
      <c r="H30" s="12"/>
      <c r="I30" s="12"/>
      <c r="J30" s="12"/>
      <c r="K30" s="12"/>
      <c r="L30" s="12"/>
      <c r="M30" s="94"/>
      <c r="N30" s="14">
        <f>SUM(D30:M30)</f>
        <v>108</v>
      </c>
    </row>
    <row r="31" spans="1:14" ht="21" customHeight="1">
      <c r="A31" s="145" t="s">
        <v>28</v>
      </c>
      <c r="B31" s="148" t="s">
        <v>56</v>
      </c>
      <c r="C31" s="7" t="s">
        <v>57</v>
      </c>
      <c r="D31" s="8">
        <v>1656</v>
      </c>
      <c r="E31" s="9">
        <v>1431</v>
      </c>
      <c r="F31" s="9">
        <v>1511</v>
      </c>
      <c r="G31" s="9"/>
      <c r="H31" s="9"/>
      <c r="I31" s="9"/>
      <c r="J31" s="9"/>
      <c r="K31" s="9"/>
      <c r="L31" s="9"/>
      <c r="M31" s="95"/>
      <c r="N31" s="10">
        <f>SUM(D31:M31)</f>
        <v>4598</v>
      </c>
    </row>
    <row r="32" spans="1:14" ht="21" customHeight="1">
      <c r="A32" s="146"/>
      <c r="B32" s="149"/>
      <c r="C32" s="11" t="s">
        <v>58</v>
      </c>
      <c r="D32" s="12">
        <v>5</v>
      </c>
      <c r="E32" s="13">
        <v>5</v>
      </c>
      <c r="F32" s="13">
        <v>5</v>
      </c>
      <c r="G32" s="13"/>
      <c r="H32" s="13"/>
      <c r="I32" s="13"/>
      <c r="J32" s="13"/>
      <c r="K32" s="13"/>
      <c r="L32" s="13"/>
      <c r="M32" s="94"/>
      <c r="N32" s="14">
        <f>SUM(D32:M32)</f>
        <v>15</v>
      </c>
    </row>
    <row r="33" spans="1:14" ht="21" customHeight="1">
      <c r="A33" s="146"/>
      <c r="B33" s="149"/>
      <c r="C33" s="11" t="s">
        <v>59</v>
      </c>
      <c r="D33" s="12">
        <f>SUM(D31:D32)</f>
        <v>1661</v>
      </c>
      <c r="E33" s="13">
        <f>SUM(E31:E32)</f>
        <v>1436</v>
      </c>
      <c r="F33" s="13">
        <f>SUM(F31:F32)</f>
        <v>1516</v>
      </c>
      <c r="G33" s="13"/>
      <c r="H33" s="13"/>
      <c r="I33" s="13"/>
      <c r="J33" s="13"/>
      <c r="K33" s="13"/>
      <c r="L33" s="13"/>
      <c r="M33" s="94"/>
      <c r="N33" s="14">
        <f>SUM(D33:M33)</f>
        <v>4613</v>
      </c>
    </row>
    <row r="34" spans="1:14" ht="21" customHeight="1">
      <c r="A34" s="146"/>
      <c r="B34" s="149" t="s">
        <v>60</v>
      </c>
      <c r="C34" s="11" t="s">
        <v>57</v>
      </c>
      <c r="D34" s="12">
        <v>1981</v>
      </c>
      <c r="E34" s="13">
        <v>1611</v>
      </c>
      <c r="F34" s="13">
        <v>1728</v>
      </c>
      <c r="G34" s="13"/>
      <c r="H34" s="13"/>
      <c r="I34" s="13"/>
      <c r="J34" s="13"/>
      <c r="K34" s="13"/>
      <c r="L34" s="13"/>
      <c r="M34" s="94"/>
      <c r="N34" s="14">
        <f>SUM(D34:M34)</f>
        <v>5320</v>
      </c>
    </row>
    <row r="35" spans="1:14" ht="21" customHeight="1">
      <c r="A35" s="146"/>
      <c r="B35" s="149"/>
      <c r="C35" s="11" t="s">
        <v>58</v>
      </c>
      <c r="D35" s="12">
        <v>10</v>
      </c>
      <c r="E35" s="13">
        <v>6</v>
      </c>
      <c r="F35" s="13">
        <v>4</v>
      </c>
      <c r="G35" s="13"/>
      <c r="H35" s="13"/>
      <c r="I35" s="13"/>
      <c r="J35" s="13"/>
      <c r="K35" s="13"/>
      <c r="L35" s="13"/>
      <c r="M35" s="94"/>
      <c r="N35" s="14">
        <f>SUM(D35:M35)</f>
        <v>20</v>
      </c>
    </row>
    <row r="36" spans="1:14" ht="21" customHeight="1">
      <c r="A36" s="146"/>
      <c r="B36" s="149"/>
      <c r="C36" s="11" t="s">
        <v>59</v>
      </c>
      <c r="D36" s="12">
        <f>SUM(D34:D35)</f>
        <v>1991</v>
      </c>
      <c r="E36" s="13">
        <f>SUM(E34:E35)</f>
        <v>1617</v>
      </c>
      <c r="F36" s="13">
        <f>SUM(F34:F35)</f>
        <v>1732</v>
      </c>
      <c r="G36" s="13"/>
      <c r="H36" s="13"/>
      <c r="I36" s="13"/>
      <c r="J36" s="13"/>
      <c r="K36" s="13"/>
      <c r="L36" s="13"/>
      <c r="M36" s="94"/>
      <c r="N36" s="14">
        <f>SUM(D36:M36)</f>
        <v>5340</v>
      </c>
    </row>
    <row r="37" spans="1:14" ht="21" customHeight="1">
      <c r="A37" s="146"/>
      <c r="B37" s="149" t="s">
        <v>26</v>
      </c>
      <c r="C37" s="11" t="s">
        <v>57</v>
      </c>
      <c r="D37" s="12">
        <f t="shared" ref="D37:F38" si="2">SUM(D31,D34)</f>
        <v>3637</v>
      </c>
      <c r="E37" s="12">
        <f t="shared" si="2"/>
        <v>3042</v>
      </c>
      <c r="F37" s="12">
        <f t="shared" si="2"/>
        <v>3239</v>
      </c>
      <c r="G37" s="12"/>
      <c r="H37" s="12"/>
      <c r="I37" s="12"/>
      <c r="J37" s="12"/>
      <c r="K37" s="12"/>
      <c r="L37" s="12"/>
      <c r="M37" s="94"/>
      <c r="N37" s="14">
        <f>SUM(D37:M37)</f>
        <v>9918</v>
      </c>
    </row>
    <row r="38" spans="1:14" ht="21" customHeight="1">
      <c r="A38" s="146"/>
      <c r="B38" s="149"/>
      <c r="C38" s="11" t="s">
        <v>58</v>
      </c>
      <c r="D38" s="12">
        <f t="shared" si="2"/>
        <v>15</v>
      </c>
      <c r="E38" s="12">
        <f t="shared" si="2"/>
        <v>11</v>
      </c>
      <c r="F38" s="12">
        <f t="shared" si="2"/>
        <v>9</v>
      </c>
      <c r="G38" s="12"/>
      <c r="H38" s="12"/>
      <c r="I38" s="12"/>
      <c r="J38" s="12"/>
      <c r="K38" s="12"/>
      <c r="L38" s="12"/>
      <c r="M38" s="94"/>
      <c r="N38" s="14">
        <f>SUM(D38:M38)</f>
        <v>35</v>
      </c>
    </row>
    <row r="39" spans="1:14" ht="21" customHeight="1" thickBot="1">
      <c r="A39" s="147"/>
      <c r="B39" s="150"/>
      <c r="C39" s="15" t="s">
        <v>59</v>
      </c>
      <c r="D39" s="12">
        <f>SUM(D37:D38)</f>
        <v>3652</v>
      </c>
      <c r="E39" s="12">
        <f>SUM(E37:E38)</f>
        <v>3053</v>
      </c>
      <c r="F39" s="12">
        <f>SUM(F37:F38)</f>
        <v>3248</v>
      </c>
      <c r="G39" s="12"/>
      <c r="H39" s="12"/>
      <c r="I39" s="12"/>
      <c r="J39" s="12"/>
      <c r="K39" s="12"/>
      <c r="L39" s="12"/>
      <c r="M39" s="94"/>
      <c r="N39" s="14">
        <f>SUM(D39:M39)</f>
        <v>9953</v>
      </c>
    </row>
    <row r="40" spans="1:14" ht="21" customHeight="1">
      <c r="A40" s="114" t="s">
        <v>63</v>
      </c>
      <c r="B40" s="115"/>
      <c r="C40" s="7" t="s">
        <v>57</v>
      </c>
      <c r="D40" s="8">
        <v>139</v>
      </c>
      <c r="E40" s="9">
        <v>162</v>
      </c>
      <c r="F40" s="9">
        <v>108</v>
      </c>
      <c r="G40" s="9"/>
      <c r="H40" s="9"/>
      <c r="I40" s="9"/>
      <c r="J40" s="9"/>
      <c r="K40" s="9"/>
      <c r="L40" s="9"/>
      <c r="M40" s="95"/>
      <c r="N40" s="36">
        <f>SUM(D40:M40)</f>
        <v>409</v>
      </c>
    </row>
    <row r="41" spans="1:14" ht="21" customHeight="1">
      <c r="A41" s="116"/>
      <c r="B41" s="117"/>
      <c r="C41" s="11" t="s">
        <v>58</v>
      </c>
      <c r="D41" s="12">
        <v>51</v>
      </c>
      <c r="E41" s="13">
        <v>22</v>
      </c>
      <c r="F41" s="13">
        <v>17</v>
      </c>
      <c r="G41" s="13"/>
      <c r="H41" s="13"/>
      <c r="I41" s="13"/>
      <c r="J41" s="13"/>
      <c r="K41" s="13"/>
      <c r="L41" s="13"/>
      <c r="M41" s="94"/>
      <c r="N41" s="14">
        <f>SUM(D41:M41)</f>
        <v>90</v>
      </c>
    </row>
    <row r="42" spans="1:14" ht="21" customHeight="1" thickBot="1">
      <c r="A42" s="118"/>
      <c r="B42" s="119"/>
      <c r="C42" s="15" t="s">
        <v>59</v>
      </c>
      <c r="D42" s="16">
        <f>SUM(D40:D41)</f>
        <v>190</v>
      </c>
      <c r="E42" s="16">
        <f>SUM(E40:E41)</f>
        <v>184</v>
      </c>
      <c r="F42" s="16">
        <f>SUM(F40:F41)</f>
        <v>125</v>
      </c>
      <c r="G42" s="16"/>
      <c r="H42" s="16"/>
      <c r="I42" s="16"/>
      <c r="J42" s="16"/>
      <c r="K42" s="16"/>
      <c r="L42" s="16"/>
      <c r="M42" s="97"/>
      <c r="N42" s="103">
        <f>SUM(D42:M42)</f>
        <v>499</v>
      </c>
    </row>
    <row r="43" spans="1:14" ht="21" customHeight="1">
      <c r="A43" s="114" t="s">
        <v>64</v>
      </c>
      <c r="B43" s="115"/>
      <c r="C43" s="7" t="s">
        <v>57</v>
      </c>
      <c r="D43" s="8">
        <v>75</v>
      </c>
      <c r="E43" s="9">
        <v>166</v>
      </c>
      <c r="F43" s="9">
        <v>87</v>
      </c>
      <c r="G43" s="9"/>
      <c r="H43" s="9"/>
      <c r="I43" s="9"/>
      <c r="J43" s="9"/>
      <c r="K43" s="9"/>
      <c r="L43" s="9"/>
      <c r="M43" s="95"/>
      <c r="N43" s="36">
        <f>SUM(D43:M43)</f>
        <v>328</v>
      </c>
    </row>
    <row r="44" spans="1:14" ht="21" customHeight="1">
      <c r="A44" s="116"/>
      <c r="B44" s="117"/>
      <c r="C44" s="11" t="s">
        <v>58</v>
      </c>
      <c r="D44" s="12">
        <v>0</v>
      </c>
      <c r="E44" s="13">
        <v>0</v>
      </c>
      <c r="F44" s="13">
        <v>0</v>
      </c>
      <c r="G44" s="13"/>
      <c r="H44" s="13"/>
      <c r="I44" s="13"/>
      <c r="J44" s="13"/>
      <c r="K44" s="13"/>
      <c r="L44" s="13"/>
      <c r="M44" s="94"/>
      <c r="N44" s="14">
        <f>SUM(D44:M44)</f>
        <v>0</v>
      </c>
    </row>
    <row r="45" spans="1:14" ht="21" customHeight="1" thickBot="1">
      <c r="A45" s="118"/>
      <c r="B45" s="119"/>
      <c r="C45" s="15" t="s">
        <v>59</v>
      </c>
      <c r="D45" s="16">
        <f>SUM(D43:D44)</f>
        <v>75</v>
      </c>
      <c r="E45" s="64">
        <f>SUM(E43:E44)</f>
        <v>166</v>
      </c>
      <c r="F45" s="64">
        <f>SUM(F43:F44)</f>
        <v>87</v>
      </c>
      <c r="G45" s="64"/>
      <c r="H45" s="64"/>
      <c r="I45" s="64"/>
      <c r="J45" s="64"/>
      <c r="K45" s="64"/>
      <c r="L45" s="64"/>
      <c r="M45" s="97"/>
      <c r="N45" s="103">
        <f>SUM(D45:M45)</f>
        <v>328</v>
      </c>
    </row>
    <row r="46" spans="1:14" ht="21" customHeight="1" thickBot="1">
      <c r="A46" s="128" t="s">
        <v>65</v>
      </c>
      <c r="B46" s="129"/>
      <c r="C46" s="130"/>
      <c r="D46" s="18">
        <f>SUM(D21,D30,D39,D42,D45)</f>
        <v>4762</v>
      </c>
      <c r="E46" s="18">
        <f>SUM(E21,E30,E39,E42,E45)</f>
        <v>4440</v>
      </c>
      <c r="F46" s="18">
        <f>SUM(F21,F30,F39,F42,F45)</f>
        <v>4211</v>
      </c>
      <c r="G46" s="18"/>
      <c r="H46" s="18"/>
      <c r="I46" s="18"/>
      <c r="J46" s="18"/>
      <c r="K46" s="18"/>
      <c r="L46" s="18"/>
      <c r="M46" s="98"/>
      <c r="N46" s="27">
        <f>SUM(D46:M46)</f>
        <v>13413</v>
      </c>
    </row>
    <row r="47" spans="1:14" ht="21" customHeight="1" thickBot="1">
      <c r="A47" s="128" t="s">
        <v>32</v>
      </c>
      <c r="B47" s="129"/>
      <c r="C47" s="130"/>
      <c r="D47" s="18">
        <v>169</v>
      </c>
      <c r="E47" s="19">
        <v>121</v>
      </c>
      <c r="F47" s="19">
        <v>162</v>
      </c>
      <c r="G47" s="19"/>
      <c r="H47" s="19"/>
      <c r="I47" s="19"/>
      <c r="J47" s="19"/>
      <c r="K47" s="19"/>
      <c r="L47" s="19"/>
      <c r="M47" s="98"/>
      <c r="N47" s="27">
        <f>SUM(D47:M47)</f>
        <v>452</v>
      </c>
    </row>
    <row r="48" spans="1:14" ht="21" customHeight="1" thickBot="1">
      <c r="A48" s="128" t="s">
        <v>66</v>
      </c>
      <c r="B48" s="129"/>
      <c r="C48" s="130"/>
      <c r="D48" s="18">
        <f>SUM(D46:D47)</f>
        <v>4931</v>
      </c>
      <c r="E48" s="19">
        <f>SUM(E46:E47)</f>
        <v>4561</v>
      </c>
      <c r="F48" s="19">
        <f>SUM(F46:F47)</f>
        <v>4373</v>
      </c>
      <c r="G48" s="19"/>
      <c r="H48" s="19"/>
      <c r="I48" s="19"/>
      <c r="J48" s="19"/>
      <c r="K48" s="19"/>
      <c r="L48" s="19"/>
      <c r="M48" s="98"/>
      <c r="N48" s="27">
        <f>SUM(D48:M48)</f>
        <v>13865</v>
      </c>
    </row>
    <row r="49" spans="1:14" ht="21" customHeight="1">
      <c r="A49" s="131" t="s">
        <v>34</v>
      </c>
      <c r="B49" s="134" t="s">
        <v>67</v>
      </c>
      <c r="C49" s="20" t="s">
        <v>68</v>
      </c>
      <c r="D49" s="21">
        <v>3859</v>
      </c>
      <c r="E49" s="22">
        <v>2786</v>
      </c>
      <c r="F49" s="22">
        <v>3830</v>
      </c>
      <c r="G49" s="22"/>
      <c r="H49" s="22"/>
      <c r="I49" s="22"/>
      <c r="J49" s="22"/>
      <c r="K49" s="22"/>
      <c r="L49" s="22"/>
      <c r="M49" s="99"/>
      <c r="N49" s="96">
        <f>SUM(D49:M49)</f>
        <v>10475</v>
      </c>
    </row>
    <row r="50" spans="1:14" ht="21" customHeight="1">
      <c r="A50" s="132"/>
      <c r="B50" s="117"/>
      <c r="C50" s="11" t="s">
        <v>69</v>
      </c>
      <c r="D50" s="12">
        <v>2471</v>
      </c>
      <c r="E50" s="13">
        <v>2009</v>
      </c>
      <c r="F50" s="13">
        <v>2375</v>
      </c>
      <c r="G50" s="13"/>
      <c r="H50" s="13"/>
      <c r="I50" s="13"/>
      <c r="J50" s="13"/>
      <c r="K50" s="13"/>
      <c r="L50" s="13"/>
      <c r="M50" s="94"/>
      <c r="N50" s="14">
        <f>SUM(D50:M50)</f>
        <v>6855</v>
      </c>
    </row>
    <row r="51" spans="1:14" ht="21" customHeight="1">
      <c r="A51" s="132"/>
      <c r="B51" s="117"/>
      <c r="C51" s="11" t="s">
        <v>59</v>
      </c>
      <c r="D51" s="12">
        <f>SUM(D49:D50)</f>
        <v>6330</v>
      </c>
      <c r="E51" s="13">
        <f>SUM(E49:E50)</f>
        <v>4795</v>
      </c>
      <c r="F51" s="13">
        <f>SUM(F49:F50)</f>
        <v>6205</v>
      </c>
      <c r="G51" s="13"/>
      <c r="H51" s="13"/>
      <c r="I51" s="13"/>
      <c r="J51" s="13"/>
      <c r="K51" s="13"/>
      <c r="L51" s="13"/>
      <c r="M51" s="94"/>
      <c r="N51" s="14">
        <f>SUM(D51:M51)</f>
        <v>17330</v>
      </c>
    </row>
    <row r="52" spans="1:14" ht="21" customHeight="1">
      <c r="A52" s="132"/>
      <c r="B52" s="135" t="s">
        <v>38</v>
      </c>
      <c r="C52" s="136"/>
      <c r="D52" s="12">
        <v>34</v>
      </c>
      <c r="E52" s="13">
        <v>29</v>
      </c>
      <c r="F52" s="13">
        <v>27</v>
      </c>
      <c r="G52" s="13"/>
      <c r="H52" s="13"/>
      <c r="I52" s="13"/>
      <c r="J52" s="13"/>
      <c r="K52" s="13"/>
      <c r="L52" s="13"/>
      <c r="M52" s="94"/>
      <c r="N52" s="14">
        <f>SUM(D52:M52)</f>
        <v>90</v>
      </c>
    </row>
    <row r="53" spans="1:14" ht="21" customHeight="1" thickBot="1">
      <c r="A53" s="133"/>
      <c r="B53" s="137" t="s">
        <v>39</v>
      </c>
      <c r="C53" s="138"/>
      <c r="D53" s="23" t="s">
        <v>40</v>
      </c>
      <c r="E53" s="24" t="s">
        <v>40</v>
      </c>
      <c r="F53" s="24" t="s">
        <v>40</v>
      </c>
      <c r="G53" s="61"/>
      <c r="H53" s="61"/>
      <c r="I53" s="61"/>
      <c r="J53" s="61"/>
      <c r="K53" s="61"/>
      <c r="L53" s="61"/>
      <c r="M53" s="100"/>
      <c r="N53" s="101" t="s">
        <v>40</v>
      </c>
    </row>
    <row r="54" spans="1:14" ht="21" customHeight="1" thickBot="1">
      <c r="A54" s="120" t="s">
        <v>41</v>
      </c>
      <c r="B54" s="121"/>
      <c r="C54" s="122"/>
      <c r="D54" s="18">
        <f>SUM(D51:D53)</f>
        <v>6364</v>
      </c>
      <c r="E54" s="19">
        <f>SUM(E51:E53)</f>
        <v>4824</v>
      </c>
      <c r="F54" s="19">
        <f>SUM(F51:F53)</f>
        <v>6232</v>
      </c>
      <c r="G54" s="19"/>
      <c r="H54" s="19"/>
      <c r="I54" s="19"/>
      <c r="J54" s="19"/>
      <c r="K54" s="19"/>
      <c r="L54" s="19"/>
      <c r="M54" s="98"/>
      <c r="N54" s="27">
        <f>SUM(D54:M54)</f>
        <v>17420</v>
      </c>
    </row>
    <row r="55" spans="1:14" ht="23.25" customHeight="1" thickBot="1">
      <c r="A55" s="123" t="s">
        <v>42</v>
      </c>
      <c r="B55" s="124"/>
      <c r="C55" s="125"/>
      <c r="D55" s="25">
        <f>SUM(D48,D54)</f>
        <v>11295</v>
      </c>
      <c r="E55" s="26">
        <f>SUM(E48,E54)</f>
        <v>9385</v>
      </c>
      <c r="F55" s="26">
        <f>SUM(F48,F54)</f>
        <v>10605</v>
      </c>
      <c r="G55" s="26"/>
      <c r="H55" s="26"/>
      <c r="I55" s="26"/>
      <c r="J55" s="26"/>
      <c r="K55" s="26"/>
      <c r="L55" s="26"/>
      <c r="M55" s="102"/>
      <c r="N55" s="27">
        <f>SUM(D55:M55)</f>
        <v>31285</v>
      </c>
    </row>
    <row r="58" spans="1:14">
      <c r="A58" s="126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</row>
    <row r="59" spans="1:14">
      <c r="A59" s="127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</row>
  </sheetData>
  <mergeCells count="40">
    <mergeCell ref="D6:D9"/>
    <mergeCell ref="E6:E9"/>
    <mergeCell ref="F6:F9"/>
    <mergeCell ref="G6:G9"/>
    <mergeCell ref="H6:H9"/>
    <mergeCell ref="N6:N9"/>
    <mergeCell ref="A7:A9"/>
    <mergeCell ref="B7:B9"/>
    <mergeCell ref="C7:C9"/>
    <mergeCell ref="A10:A21"/>
    <mergeCell ref="B10:B12"/>
    <mergeCell ref="B13:B15"/>
    <mergeCell ref="B16:B18"/>
    <mergeCell ref="B19:B21"/>
    <mergeCell ref="I6:I9"/>
    <mergeCell ref="J6:J9"/>
    <mergeCell ref="K6:K9"/>
    <mergeCell ref="L6:L9"/>
    <mergeCell ref="M6:M9"/>
    <mergeCell ref="A6:C6"/>
    <mergeCell ref="A22:A30"/>
    <mergeCell ref="B22:B24"/>
    <mergeCell ref="B25:B27"/>
    <mergeCell ref="B28:B30"/>
    <mergeCell ref="A31:A39"/>
    <mergeCell ref="B31:B33"/>
    <mergeCell ref="B34:B36"/>
    <mergeCell ref="B37:B39"/>
    <mergeCell ref="A54:C54"/>
    <mergeCell ref="A55:C55"/>
    <mergeCell ref="A58:N59"/>
    <mergeCell ref="A40:B42"/>
    <mergeCell ref="A43:B45"/>
    <mergeCell ref="A46:C46"/>
    <mergeCell ref="A47:C47"/>
    <mergeCell ref="A48:C48"/>
    <mergeCell ref="A49:A53"/>
    <mergeCell ref="B49:B51"/>
    <mergeCell ref="B52:C52"/>
    <mergeCell ref="B53:C53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県内10市</vt:lpstr>
      <vt:lpstr>県内  郡別</vt:lpstr>
      <vt:lpstr>青森管轄</vt:lpstr>
      <vt:lpstr>八戸管轄</vt:lpstr>
      <vt:lpstr>東津軽郡</vt:lpstr>
      <vt:lpstr>西津軽郡</vt:lpstr>
      <vt:lpstr>中津軽郡</vt:lpstr>
      <vt:lpstr>南津軽郡</vt:lpstr>
      <vt:lpstr>北津軽郡</vt:lpstr>
      <vt:lpstr>下北郡</vt:lpstr>
      <vt:lpstr>上北郡</vt:lpstr>
      <vt:lpstr>三戸郡</vt:lpstr>
      <vt:lpstr>下北郡!Print_Area</vt:lpstr>
      <vt:lpstr>'県内  郡別'!Print_Area</vt:lpstr>
      <vt:lpstr>県内10市!Print_Area</vt:lpstr>
      <vt:lpstr>三戸郡!Print_Area</vt:lpstr>
      <vt:lpstr>上北郡!Print_Area</vt:lpstr>
      <vt:lpstr>西津軽郡!Print_Area</vt:lpstr>
      <vt:lpstr>青森管轄!Print_Area</vt:lpstr>
      <vt:lpstr>中津軽郡!Print_Area</vt:lpstr>
      <vt:lpstr>東津軽郡!Print_Area</vt:lpstr>
      <vt:lpstr>南津軽郡!Print_Area</vt:lpstr>
      <vt:lpstr>八戸管轄!Print_Area</vt:lpstr>
      <vt:lpstr>北津軽郡!Print_Area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STN102</dc:creator>
  <cp:lastModifiedBy>STN105</cp:lastModifiedBy>
  <cp:lastPrinted>2020-10-30T00:18:09Z</cp:lastPrinted>
  <dcterms:created xsi:type="dcterms:W3CDTF">2015-06-05T18:19:34Z</dcterms:created>
  <dcterms:modified xsi:type="dcterms:W3CDTF">2020-10-30T00:18:38Z</dcterms:modified>
</cp:coreProperties>
</file>