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Aomori\d\青森新ＨＰ\ＨＰ\hoyuu_sha_j\excel\"/>
    </mc:Choice>
  </mc:AlternateContent>
  <xr:revisionPtr revIDLastSave="0" documentId="13_ncr:1_{7CAFAF5A-524F-4318-8E3A-1F33EB52DE53}" xr6:coauthVersionLast="44" xr6:coauthVersionMax="44" xr10:uidLastSave="{00000000-0000-0000-0000-000000000000}"/>
  <bookViews>
    <workbookView xWindow="-120" yWindow="-120" windowWidth="29040" windowHeight="15840" tabRatio="673" xr2:uid="{00000000-000D-0000-FFFF-FFFF00000000}"/>
  </bookViews>
  <sheets>
    <sheet name="県内10市" sheetId="66" r:id="rId1"/>
    <sheet name="県内  郡別" sheetId="67" r:id="rId2"/>
    <sheet name="青森管轄" sheetId="68" r:id="rId3"/>
    <sheet name="八戸管轄" sheetId="69" r:id="rId4"/>
    <sheet name="東津軽郡" sheetId="70" r:id="rId5"/>
    <sheet name="西津軽郡" sheetId="71" r:id="rId6"/>
    <sheet name="中津軽郡" sheetId="72" r:id="rId7"/>
    <sheet name="南津軽郡" sheetId="73" r:id="rId8"/>
    <sheet name="北津軽郡" sheetId="74" r:id="rId9"/>
    <sheet name="下北郡" sheetId="75" r:id="rId10"/>
    <sheet name="上北郡" sheetId="76" r:id="rId11"/>
    <sheet name="三戸郡" sheetId="77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66" l="1"/>
  <c r="G39" i="66"/>
  <c r="H39" i="66"/>
  <c r="I39" i="66"/>
  <c r="J39" i="66"/>
  <c r="K39" i="66"/>
  <c r="L39" i="66"/>
  <c r="M39" i="66"/>
  <c r="N39" i="66"/>
  <c r="E39" i="66"/>
  <c r="D39" i="66"/>
  <c r="F38" i="66"/>
  <c r="G38" i="66"/>
  <c r="H38" i="66"/>
  <c r="I38" i="66"/>
  <c r="J38" i="66"/>
  <c r="K38" i="66"/>
  <c r="L38" i="66"/>
  <c r="M38" i="66"/>
  <c r="N38" i="66"/>
  <c r="E38" i="66"/>
  <c r="D38" i="66"/>
  <c r="L34" i="66"/>
  <c r="H22" i="66"/>
  <c r="L22" i="66"/>
  <c r="D22" i="66"/>
  <c r="F21" i="66"/>
  <c r="G21" i="66"/>
  <c r="H21" i="66"/>
  <c r="I21" i="66"/>
  <c r="J21" i="66"/>
  <c r="K21" i="66"/>
  <c r="L21" i="66"/>
  <c r="M21" i="66"/>
  <c r="N21" i="66"/>
  <c r="E21" i="66"/>
  <c r="D21" i="66"/>
  <c r="N20" i="66"/>
  <c r="N22" i="66" s="1"/>
  <c r="F20" i="66"/>
  <c r="F22" i="66" s="1"/>
  <c r="G20" i="66"/>
  <c r="G22" i="66" s="1"/>
  <c r="H20" i="66"/>
  <c r="I20" i="66"/>
  <c r="I22" i="66" s="1"/>
  <c r="J20" i="66"/>
  <c r="J22" i="66" s="1"/>
  <c r="K20" i="66"/>
  <c r="K22" i="66" s="1"/>
  <c r="L20" i="66"/>
  <c r="M20" i="66"/>
  <c r="M22" i="66" s="1"/>
  <c r="E20" i="66"/>
  <c r="E22" i="66" s="1"/>
  <c r="D20" i="66"/>
  <c r="F13" i="66"/>
  <c r="F39" i="70"/>
  <c r="G39" i="70"/>
  <c r="E39" i="70"/>
  <c r="D39" i="70"/>
  <c r="F38" i="70"/>
  <c r="F40" i="70" s="1"/>
  <c r="G38" i="70"/>
  <c r="G40" i="70" s="1"/>
  <c r="E38" i="70"/>
  <c r="E40" i="70" s="1"/>
  <c r="D38" i="70"/>
  <c r="D40" i="70" s="1"/>
  <c r="F30" i="70"/>
  <c r="G30" i="70"/>
  <c r="E30" i="70"/>
  <c r="D30" i="70"/>
  <c r="F29" i="70"/>
  <c r="F31" i="70" s="1"/>
  <c r="G29" i="70"/>
  <c r="G31" i="70" s="1"/>
  <c r="E29" i="70"/>
  <c r="E31" i="70" s="1"/>
  <c r="D29" i="70"/>
  <c r="D31" i="70" s="1"/>
  <c r="F21" i="70"/>
  <c r="G21" i="70"/>
  <c r="E21" i="70"/>
  <c r="D21" i="70"/>
  <c r="F20" i="70"/>
  <c r="G20" i="70"/>
  <c r="E20" i="70"/>
  <c r="D20" i="70"/>
  <c r="E39" i="71"/>
  <c r="D39" i="71"/>
  <c r="E38" i="71"/>
  <c r="E40" i="71" s="1"/>
  <c r="D38" i="71"/>
  <c r="D40" i="71" s="1"/>
  <c r="E30" i="71"/>
  <c r="E29" i="71"/>
  <c r="D30" i="71"/>
  <c r="D29" i="71"/>
  <c r="D31" i="71" s="1"/>
  <c r="E21" i="71"/>
  <c r="D21" i="71"/>
  <c r="E20" i="71"/>
  <c r="E22" i="71" s="1"/>
  <c r="D20" i="71"/>
  <c r="D22" i="71" s="1"/>
  <c r="D39" i="72"/>
  <c r="D38" i="72"/>
  <c r="D40" i="72" s="1"/>
  <c r="D31" i="72"/>
  <c r="D30" i="72"/>
  <c r="D29" i="72"/>
  <c r="D21" i="72"/>
  <c r="D20" i="72"/>
  <c r="E40" i="73"/>
  <c r="F39" i="73"/>
  <c r="E39" i="73"/>
  <c r="D39" i="73"/>
  <c r="F38" i="73"/>
  <c r="F40" i="73" s="1"/>
  <c r="E38" i="73"/>
  <c r="D38" i="73"/>
  <c r="D40" i="73" s="1"/>
  <c r="F31" i="73"/>
  <c r="F30" i="73"/>
  <c r="E30" i="73"/>
  <c r="D30" i="73"/>
  <c r="F29" i="73"/>
  <c r="E29" i="73"/>
  <c r="E31" i="73" s="1"/>
  <c r="D29" i="73"/>
  <c r="D31" i="73" s="1"/>
  <c r="F21" i="73"/>
  <c r="E21" i="73"/>
  <c r="D21" i="73"/>
  <c r="F20" i="73"/>
  <c r="F22" i="73" s="1"/>
  <c r="E20" i="73"/>
  <c r="E22" i="73" s="1"/>
  <c r="D20" i="73"/>
  <c r="D22" i="73" s="1"/>
  <c r="E19" i="73"/>
  <c r="F39" i="74"/>
  <c r="E39" i="74"/>
  <c r="D39" i="74"/>
  <c r="F38" i="74"/>
  <c r="F40" i="74" s="1"/>
  <c r="E38" i="74"/>
  <c r="E40" i="74" s="1"/>
  <c r="D38" i="74"/>
  <c r="D40" i="74" s="1"/>
  <c r="D31" i="74"/>
  <c r="F30" i="74"/>
  <c r="E30" i="74"/>
  <c r="D30" i="74"/>
  <c r="F29" i="74"/>
  <c r="F31" i="74" s="1"/>
  <c r="E29" i="74"/>
  <c r="E31" i="74" s="1"/>
  <c r="D29" i="74"/>
  <c r="E22" i="74"/>
  <c r="F21" i="74"/>
  <c r="E21" i="74"/>
  <c r="D21" i="74"/>
  <c r="F20" i="74"/>
  <c r="F22" i="74" s="1"/>
  <c r="E20" i="74"/>
  <c r="D20" i="74"/>
  <c r="D22" i="74" s="1"/>
  <c r="G40" i="76"/>
  <c r="E40" i="76"/>
  <c r="F39" i="76"/>
  <c r="G39" i="76"/>
  <c r="H39" i="76"/>
  <c r="I39" i="76"/>
  <c r="J39" i="76"/>
  <c r="E39" i="76"/>
  <c r="D39" i="76"/>
  <c r="F38" i="76"/>
  <c r="F40" i="76" s="1"/>
  <c r="G38" i="76"/>
  <c r="H38" i="76"/>
  <c r="H40" i="76" s="1"/>
  <c r="I38" i="76"/>
  <c r="I40" i="76" s="1"/>
  <c r="J38" i="76"/>
  <c r="J40" i="76" s="1"/>
  <c r="E38" i="76"/>
  <c r="D38" i="76"/>
  <c r="D40" i="76" s="1"/>
  <c r="F31" i="76"/>
  <c r="J31" i="76"/>
  <c r="F30" i="76"/>
  <c r="G30" i="76"/>
  <c r="H30" i="76"/>
  <c r="I30" i="76"/>
  <c r="J30" i="76"/>
  <c r="E30" i="76"/>
  <c r="D30" i="76"/>
  <c r="F29" i="76"/>
  <c r="G29" i="76"/>
  <c r="G31" i="76" s="1"/>
  <c r="H29" i="76"/>
  <c r="H31" i="76" s="1"/>
  <c r="I29" i="76"/>
  <c r="I31" i="76" s="1"/>
  <c r="J29" i="76"/>
  <c r="E29" i="76"/>
  <c r="E31" i="76" s="1"/>
  <c r="D29" i="76"/>
  <c r="D31" i="76" s="1"/>
  <c r="I22" i="76"/>
  <c r="F21" i="76"/>
  <c r="G21" i="76"/>
  <c r="H21" i="76"/>
  <c r="I21" i="76"/>
  <c r="J21" i="76"/>
  <c r="E21" i="76"/>
  <c r="D21" i="76"/>
  <c r="F20" i="76"/>
  <c r="F22" i="76" s="1"/>
  <c r="G20" i="76"/>
  <c r="G22" i="76" s="1"/>
  <c r="H20" i="76"/>
  <c r="H22" i="76" s="1"/>
  <c r="I20" i="76"/>
  <c r="J20" i="76"/>
  <c r="J22" i="76" s="1"/>
  <c r="E20" i="76"/>
  <c r="E22" i="76" s="1"/>
  <c r="D20" i="76"/>
  <c r="D22" i="76" s="1"/>
  <c r="F39" i="77"/>
  <c r="G39" i="77"/>
  <c r="H39" i="77"/>
  <c r="I39" i="77"/>
  <c r="E39" i="77"/>
  <c r="D39" i="77"/>
  <c r="F38" i="77"/>
  <c r="G38" i="77"/>
  <c r="H38" i="77"/>
  <c r="I38" i="77"/>
  <c r="E38" i="77"/>
  <c r="D38" i="77"/>
  <c r="F34" i="77"/>
  <c r="G34" i="77"/>
  <c r="H34" i="77"/>
  <c r="I34" i="77"/>
  <c r="E34" i="77"/>
  <c r="D34" i="77"/>
  <c r="F30" i="77"/>
  <c r="G30" i="77"/>
  <c r="H30" i="77"/>
  <c r="I30" i="77"/>
  <c r="E30" i="77"/>
  <c r="D30" i="77"/>
  <c r="F29" i="77"/>
  <c r="F31" i="77" s="1"/>
  <c r="G29" i="77"/>
  <c r="G31" i="77" s="1"/>
  <c r="H29" i="77"/>
  <c r="H31" i="77" s="1"/>
  <c r="I29" i="77"/>
  <c r="I31" i="77" s="1"/>
  <c r="E29" i="77"/>
  <c r="E31" i="77" s="1"/>
  <c r="D29" i="77"/>
  <c r="D31" i="77" s="1"/>
  <c r="F21" i="77"/>
  <c r="G21" i="77"/>
  <c r="H21" i="77"/>
  <c r="I21" i="77"/>
  <c r="E21" i="77"/>
  <c r="D21" i="77"/>
  <c r="F20" i="77"/>
  <c r="F22" i="77" s="1"/>
  <c r="G20" i="77"/>
  <c r="G22" i="77" s="1"/>
  <c r="H20" i="77"/>
  <c r="H22" i="77" s="1"/>
  <c r="I20" i="77"/>
  <c r="I22" i="77" s="1"/>
  <c r="E20" i="77"/>
  <c r="E22" i="77" s="1"/>
  <c r="D20" i="77"/>
  <c r="D22" i="77" s="1"/>
  <c r="F47" i="76" l="1"/>
  <c r="D47" i="71"/>
  <c r="O54" i="77"/>
  <c r="O53" i="77"/>
  <c r="I52" i="77"/>
  <c r="I55" i="77" s="1"/>
  <c r="H52" i="77"/>
  <c r="H55" i="77" s="1"/>
  <c r="G52" i="77"/>
  <c r="G55" i="77" s="1"/>
  <c r="F52" i="77"/>
  <c r="F55" i="77" s="1"/>
  <c r="E52" i="77"/>
  <c r="E55" i="77" s="1"/>
  <c r="D52" i="77"/>
  <c r="O51" i="77"/>
  <c r="E51" i="69" s="1"/>
  <c r="O50" i="77"/>
  <c r="K50" i="67" s="1"/>
  <c r="O48" i="77"/>
  <c r="E48" i="69" s="1"/>
  <c r="I46" i="77"/>
  <c r="H46" i="77"/>
  <c r="G46" i="77"/>
  <c r="F46" i="77"/>
  <c r="E46" i="77"/>
  <c r="D46" i="77"/>
  <c r="O45" i="77"/>
  <c r="O44" i="77"/>
  <c r="E44" i="69" s="1"/>
  <c r="I43" i="77"/>
  <c r="H43" i="77"/>
  <c r="G43" i="77"/>
  <c r="F43" i="77"/>
  <c r="E43" i="77"/>
  <c r="D43" i="77"/>
  <c r="O42" i="77"/>
  <c r="E42" i="69" s="1"/>
  <c r="O41" i="77"/>
  <c r="E41" i="69" s="1"/>
  <c r="I37" i="77"/>
  <c r="I40" i="77" s="1"/>
  <c r="I47" i="77" s="1"/>
  <c r="H37" i="77"/>
  <c r="H40" i="77" s="1"/>
  <c r="H47" i="77" s="1"/>
  <c r="G37" i="77"/>
  <c r="G40" i="77" s="1"/>
  <c r="G47" i="77" s="1"/>
  <c r="F37" i="77"/>
  <c r="F40" i="77" s="1"/>
  <c r="F47" i="77" s="1"/>
  <c r="E37" i="77"/>
  <c r="E40" i="77" s="1"/>
  <c r="E47" i="77" s="1"/>
  <c r="D37" i="77"/>
  <c r="D40" i="77" s="1"/>
  <c r="D47" i="77" s="1"/>
  <c r="D49" i="77" s="1"/>
  <c r="O36" i="77"/>
  <c r="E36" i="69" s="1"/>
  <c r="O35" i="77"/>
  <c r="E35" i="69" s="1"/>
  <c r="O33" i="77"/>
  <c r="K33" i="67" s="1"/>
  <c r="O32" i="77"/>
  <c r="E32" i="69" s="1"/>
  <c r="I28" i="77"/>
  <c r="H28" i="77"/>
  <c r="G28" i="77"/>
  <c r="F28" i="77"/>
  <c r="E28" i="77"/>
  <c r="D28" i="77"/>
  <c r="O27" i="77"/>
  <c r="E27" i="69" s="1"/>
  <c r="O26" i="77"/>
  <c r="E26" i="69" s="1"/>
  <c r="I25" i="77"/>
  <c r="H25" i="77"/>
  <c r="G25" i="77"/>
  <c r="F25" i="77"/>
  <c r="E25" i="77"/>
  <c r="D25" i="77"/>
  <c r="O24" i="77"/>
  <c r="E24" i="69" s="1"/>
  <c r="O23" i="77"/>
  <c r="E23" i="69" s="1"/>
  <c r="O21" i="77"/>
  <c r="E21" i="69" s="1"/>
  <c r="I19" i="77"/>
  <c r="H19" i="77"/>
  <c r="G19" i="77"/>
  <c r="F19" i="77"/>
  <c r="E19" i="77"/>
  <c r="D19" i="77"/>
  <c r="O18" i="77"/>
  <c r="O17" i="77"/>
  <c r="K17" i="67" s="1"/>
  <c r="I16" i="77"/>
  <c r="H16" i="77"/>
  <c r="G16" i="77"/>
  <c r="F16" i="77"/>
  <c r="E16" i="77"/>
  <c r="D16" i="77"/>
  <c r="O15" i="77"/>
  <c r="O14" i="77"/>
  <c r="E14" i="69" s="1"/>
  <c r="I13" i="77"/>
  <c r="H13" i="77"/>
  <c r="G13" i="77"/>
  <c r="F13" i="77"/>
  <c r="E13" i="77"/>
  <c r="D13" i="77"/>
  <c r="O12" i="77"/>
  <c r="E12" i="69" s="1"/>
  <c r="O11" i="77"/>
  <c r="E11" i="69" s="1"/>
  <c r="H55" i="76"/>
  <c r="O54" i="76"/>
  <c r="O53" i="76"/>
  <c r="J52" i="76"/>
  <c r="J55" i="76" s="1"/>
  <c r="I52" i="76"/>
  <c r="I55" i="76" s="1"/>
  <c r="H52" i="76"/>
  <c r="G52" i="76"/>
  <c r="G55" i="76" s="1"/>
  <c r="F52" i="76"/>
  <c r="F55" i="76" s="1"/>
  <c r="E52" i="76"/>
  <c r="E55" i="76" s="1"/>
  <c r="D52" i="76"/>
  <c r="D55" i="76" s="1"/>
  <c r="O51" i="76"/>
  <c r="O50" i="76"/>
  <c r="I50" i="67" s="1"/>
  <c r="O48" i="76"/>
  <c r="I48" i="67" s="1"/>
  <c r="J46" i="76"/>
  <c r="I46" i="76"/>
  <c r="H46" i="76"/>
  <c r="D46" i="69" s="1"/>
  <c r="G46" i="76"/>
  <c r="F46" i="76"/>
  <c r="E46" i="76"/>
  <c r="D46" i="76"/>
  <c r="I46" i="68" s="1"/>
  <c r="O45" i="76"/>
  <c r="O44" i="76"/>
  <c r="J43" i="76"/>
  <c r="J47" i="76" s="1"/>
  <c r="I43" i="76"/>
  <c r="I47" i="76" s="1"/>
  <c r="H43" i="76"/>
  <c r="G43" i="76"/>
  <c r="G47" i="76" s="1"/>
  <c r="F43" i="76"/>
  <c r="E43" i="76"/>
  <c r="E47" i="76" s="1"/>
  <c r="D43" i="76"/>
  <c r="D47" i="76" s="1"/>
  <c r="O42" i="76"/>
  <c r="O41" i="76"/>
  <c r="O39" i="76"/>
  <c r="I39" i="67" s="1"/>
  <c r="J37" i="76"/>
  <c r="I37" i="76"/>
  <c r="H37" i="76"/>
  <c r="G37" i="76"/>
  <c r="D37" i="69" s="1"/>
  <c r="F37" i="76"/>
  <c r="E37" i="76"/>
  <c r="D37" i="76"/>
  <c r="O36" i="76"/>
  <c r="I36" i="67" s="1"/>
  <c r="O35" i="76"/>
  <c r="I35" i="67" s="1"/>
  <c r="J34" i="76"/>
  <c r="I34" i="76"/>
  <c r="H34" i="76"/>
  <c r="G34" i="76"/>
  <c r="F34" i="76"/>
  <c r="E34" i="76"/>
  <c r="D34" i="76"/>
  <c r="O33" i="76"/>
  <c r="I33" i="67" s="1"/>
  <c r="O32" i="76"/>
  <c r="I32" i="67" s="1"/>
  <c r="D30" i="69"/>
  <c r="J28" i="76"/>
  <c r="I28" i="76"/>
  <c r="H28" i="76"/>
  <c r="G28" i="76"/>
  <c r="F28" i="76"/>
  <c r="D28" i="69" s="1"/>
  <c r="E28" i="76"/>
  <c r="I28" i="68" s="1"/>
  <c r="D28" i="76"/>
  <c r="O27" i="76"/>
  <c r="O26" i="76"/>
  <c r="I26" i="67" s="1"/>
  <c r="J25" i="76"/>
  <c r="I25" i="76"/>
  <c r="H25" i="76"/>
  <c r="G25" i="76"/>
  <c r="F25" i="76"/>
  <c r="E25" i="76"/>
  <c r="D25" i="76"/>
  <c r="O24" i="76"/>
  <c r="I24" i="67" s="1"/>
  <c r="O23" i="76"/>
  <c r="I23" i="67" s="1"/>
  <c r="D21" i="69"/>
  <c r="D20" i="69"/>
  <c r="J19" i="76"/>
  <c r="I19" i="76"/>
  <c r="H19" i="76"/>
  <c r="G19" i="76"/>
  <c r="F19" i="76"/>
  <c r="E19" i="76"/>
  <c r="D19" i="76"/>
  <c r="O18" i="76"/>
  <c r="O17" i="76"/>
  <c r="I17" i="67" s="1"/>
  <c r="J16" i="76"/>
  <c r="I16" i="76"/>
  <c r="H16" i="76"/>
  <c r="G16" i="76"/>
  <c r="F16" i="76"/>
  <c r="E16" i="76"/>
  <c r="D16" i="76"/>
  <c r="O15" i="76"/>
  <c r="I15" i="67" s="1"/>
  <c r="O14" i="76"/>
  <c r="I14" i="67" s="1"/>
  <c r="J13" i="76"/>
  <c r="I13" i="76"/>
  <c r="H13" i="76"/>
  <c r="G13" i="76"/>
  <c r="F13" i="76"/>
  <c r="E13" i="76"/>
  <c r="D13" i="76"/>
  <c r="O12" i="76"/>
  <c r="I12" i="67" s="1"/>
  <c r="O11" i="76"/>
  <c r="O54" i="75"/>
  <c r="O53" i="75"/>
  <c r="J53" i="67" s="1"/>
  <c r="G52" i="75"/>
  <c r="G55" i="75" s="1"/>
  <c r="F52" i="75"/>
  <c r="F55" i="75" s="1"/>
  <c r="E52" i="75"/>
  <c r="E55" i="75" s="1"/>
  <c r="D52" i="75"/>
  <c r="D55" i="75" s="1"/>
  <c r="O51" i="75"/>
  <c r="J51" i="67" s="1"/>
  <c r="O50" i="75"/>
  <c r="O48" i="75"/>
  <c r="J48" i="68" s="1"/>
  <c r="G46" i="75"/>
  <c r="F46" i="75"/>
  <c r="E46" i="75"/>
  <c r="D46" i="75"/>
  <c r="O45" i="75"/>
  <c r="J45" i="67" s="1"/>
  <c r="O44" i="75"/>
  <c r="G43" i="75"/>
  <c r="F43" i="75"/>
  <c r="E43" i="75"/>
  <c r="D43" i="75"/>
  <c r="O42" i="75"/>
  <c r="O41" i="75"/>
  <c r="J41" i="67" s="1"/>
  <c r="G40" i="75"/>
  <c r="G39" i="75"/>
  <c r="F39" i="75"/>
  <c r="E39" i="75"/>
  <c r="D39" i="75"/>
  <c r="O39" i="75" s="1"/>
  <c r="J39" i="68" s="1"/>
  <c r="G38" i="75"/>
  <c r="F38" i="75"/>
  <c r="E38" i="75"/>
  <c r="D38" i="75"/>
  <c r="O38" i="75" s="1"/>
  <c r="J38" i="68" s="1"/>
  <c r="G37" i="75"/>
  <c r="F37" i="75"/>
  <c r="E37" i="75"/>
  <c r="D37" i="75"/>
  <c r="O36" i="75"/>
  <c r="O35" i="75"/>
  <c r="G34" i="75"/>
  <c r="F34" i="75"/>
  <c r="E34" i="75"/>
  <c r="D34" i="75"/>
  <c r="O33" i="75"/>
  <c r="J33" i="68" s="1"/>
  <c r="O32" i="75"/>
  <c r="J32" i="68" s="1"/>
  <c r="G30" i="75"/>
  <c r="F30" i="75"/>
  <c r="E30" i="75"/>
  <c r="D30" i="75"/>
  <c r="G29" i="75"/>
  <c r="F29" i="75"/>
  <c r="E29" i="75"/>
  <c r="D29" i="75"/>
  <c r="G28" i="75"/>
  <c r="F28" i="75"/>
  <c r="E28" i="75"/>
  <c r="D28" i="75"/>
  <c r="O28" i="75" s="1"/>
  <c r="J28" i="67" s="1"/>
  <c r="O27" i="75"/>
  <c r="O26" i="75"/>
  <c r="G25" i="75"/>
  <c r="F25" i="75"/>
  <c r="F31" i="75" s="1"/>
  <c r="E25" i="75"/>
  <c r="D25" i="75"/>
  <c r="O24" i="75"/>
  <c r="J24" i="67" s="1"/>
  <c r="O23" i="75"/>
  <c r="J23" i="68" s="1"/>
  <c r="G21" i="75"/>
  <c r="F21" i="75"/>
  <c r="E21" i="75"/>
  <c r="D21" i="75"/>
  <c r="G20" i="75"/>
  <c r="F20" i="75"/>
  <c r="E20" i="75"/>
  <c r="D20" i="75"/>
  <c r="G19" i="75"/>
  <c r="E19" i="75"/>
  <c r="D19" i="75"/>
  <c r="O19" i="75" s="1"/>
  <c r="O18" i="75"/>
  <c r="O17" i="75"/>
  <c r="G16" i="75"/>
  <c r="F16" i="75"/>
  <c r="E16" i="75"/>
  <c r="D16" i="75"/>
  <c r="O15" i="75"/>
  <c r="J15" i="67" s="1"/>
  <c r="O14" i="75"/>
  <c r="J14" i="68" s="1"/>
  <c r="G13" i="75"/>
  <c r="G22" i="75" s="1"/>
  <c r="F13" i="75"/>
  <c r="E13" i="75"/>
  <c r="E22" i="75" s="1"/>
  <c r="D13" i="75"/>
  <c r="D22" i="75" s="1"/>
  <c r="O12" i="75"/>
  <c r="J12" i="67" s="1"/>
  <c r="O11" i="75"/>
  <c r="O54" i="74"/>
  <c r="O53" i="74"/>
  <c r="H53" i="68" s="1"/>
  <c r="F52" i="74"/>
  <c r="F55" i="74" s="1"/>
  <c r="E52" i="74"/>
  <c r="E55" i="74" s="1"/>
  <c r="D52" i="74"/>
  <c r="O51" i="74"/>
  <c r="H51" i="68" s="1"/>
  <c r="O50" i="74"/>
  <c r="H50" i="68" s="1"/>
  <c r="O48" i="74"/>
  <c r="F46" i="74"/>
  <c r="E46" i="74"/>
  <c r="D46" i="74"/>
  <c r="O45" i="74"/>
  <c r="O44" i="74"/>
  <c r="F43" i="74"/>
  <c r="F47" i="74" s="1"/>
  <c r="E43" i="74"/>
  <c r="E47" i="74" s="1"/>
  <c r="D43" i="74"/>
  <c r="D47" i="74" s="1"/>
  <c r="O42" i="74"/>
  <c r="O41" i="74"/>
  <c r="H41" i="68" s="1"/>
  <c r="F37" i="74"/>
  <c r="E37" i="74"/>
  <c r="D37" i="74"/>
  <c r="O36" i="74"/>
  <c r="H36" i="68" s="1"/>
  <c r="O35" i="74"/>
  <c r="F34" i="74"/>
  <c r="E34" i="74"/>
  <c r="D34" i="74"/>
  <c r="O33" i="74"/>
  <c r="O32" i="74"/>
  <c r="H32" i="67" s="1"/>
  <c r="O30" i="74"/>
  <c r="H30" i="67" s="1"/>
  <c r="F28" i="74"/>
  <c r="E28" i="74"/>
  <c r="D28" i="74"/>
  <c r="O27" i="74"/>
  <c r="O26" i="74"/>
  <c r="H26" i="68" s="1"/>
  <c r="F25" i="74"/>
  <c r="E25" i="74"/>
  <c r="D25" i="74"/>
  <c r="O24" i="74"/>
  <c r="O23" i="74"/>
  <c r="O21" i="74"/>
  <c r="H21" i="67" s="1"/>
  <c r="F19" i="74"/>
  <c r="E19" i="74"/>
  <c r="D19" i="74"/>
  <c r="O18" i="74"/>
  <c r="O17" i="74"/>
  <c r="H17" i="68" s="1"/>
  <c r="F16" i="74"/>
  <c r="E16" i="74"/>
  <c r="D16" i="74"/>
  <c r="O15" i="74"/>
  <c r="O14" i="74"/>
  <c r="H14" i="68" s="1"/>
  <c r="F13" i="74"/>
  <c r="E13" i="74"/>
  <c r="D13" i="74"/>
  <c r="O12" i="74"/>
  <c r="H12" i="67" s="1"/>
  <c r="O11" i="74"/>
  <c r="O54" i="73"/>
  <c r="O53" i="73"/>
  <c r="F52" i="73"/>
  <c r="F55" i="73" s="1"/>
  <c r="E52" i="73"/>
  <c r="E55" i="73" s="1"/>
  <c r="D52" i="73"/>
  <c r="O51" i="73"/>
  <c r="O50" i="73"/>
  <c r="G50" i="68" s="1"/>
  <c r="O48" i="73"/>
  <c r="F46" i="73"/>
  <c r="E46" i="73"/>
  <c r="D46" i="73"/>
  <c r="O46" i="73" s="1"/>
  <c r="O45" i="73"/>
  <c r="O44" i="73"/>
  <c r="G44" i="68" s="1"/>
  <c r="F43" i="73"/>
  <c r="F47" i="73" s="1"/>
  <c r="E43" i="73"/>
  <c r="E47" i="73" s="1"/>
  <c r="D43" i="73"/>
  <c r="O42" i="73"/>
  <c r="G42" i="68" s="1"/>
  <c r="O41" i="73"/>
  <c r="G41" i="68" s="1"/>
  <c r="O39" i="73"/>
  <c r="O38" i="73"/>
  <c r="F37" i="73"/>
  <c r="E37" i="73"/>
  <c r="D37" i="73"/>
  <c r="O37" i="73" s="1"/>
  <c r="G37" i="68" s="1"/>
  <c r="O36" i="73"/>
  <c r="G36" i="67" s="1"/>
  <c r="O35" i="73"/>
  <c r="F34" i="73"/>
  <c r="E34" i="73"/>
  <c r="D34" i="73"/>
  <c r="O33" i="73"/>
  <c r="O32" i="73"/>
  <c r="G32" i="68" s="1"/>
  <c r="O30" i="73"/>
  <c r="G30" i="68" s="1"/>
  <c r="O29" i="73"/>
  <c r="G29" i="67" s="1"/>
  <c r="F28" i="73"/>
  <c r="E28" i="73"/>
  <c r="O28" i="73" s="1"/>
  <c r="G28" i="68" s="1"/>
  <c r="D28" i="73"/>
  <c r="O27" i="73"/>
  <c r="O26" i="73"/>
  <c r="G26" i="68" s="1"/>
  <c r="F25" i="73"/>
  <c r="E25" i="73"/>
  <c r="D25" i="73"/>
  <c r="O25" i="73" s="1"/>
  <c r="O24" i="73"/>
  <c r="G24" i="68" s="1"/>
  <c r="O23" i="73"/>
  <c r="O21" i="73"/>
  <c r="F19" i="73"/>
  <c r="D19" i="73"/>
  <c r="O18" i="73"/>
  <c r="G18" i="67" s="1"/>
  <c r="O17" i="73"/>
  <c r="F16" i="73"/>
  <c r="E16" i="73"/>
  <c r="D16" i="73"/>
  <c r="O15" i="73"/>
  <c r="O14" i="73"/>
  <c r="F13" i="73"/>
  <c r="E13" i="73"/>
  <c r="D13" i="73"/>
  <c r="O12" i="73"/>
  <c r="G12" i="68" s="1"/>
  <c r="O11" i="73"/>
  <c r="G11" i="68" s="1"/>
  <c r="O54" i="72"/>
  <c r="F54" i="68" s="1"/>
  <c r="O53" i="72"/>
  <c r="D52" i="72"/>
  <c r="O52" i="72" s="1"/>
  <c r="O51" i="72"/>
  <c r="F51" i="68" s="1"/>
  <c r="O50" i="72"/>
  <c r="F50" i="68" s="1"/>
  <c r="O48" i="72"/>
  <c r="D46" i="72"/>
  <c r="O46" i="72" s="1"/>
  <c r="O45" i="72"/>
  <c r="O44" i="72"/>
  <c r="F44" i="68" s="1"/>
  <c r="D43" i="72"/>
  <c r="O43" i="72" s="1"/>
  <c r="O42" i="72"/>
  <c r="O41" i="72"/>
  <c r="O39" i="72"/>
  <c r="O38" i="72"/>
  <c r="O37" i="72"/>
  <c r="F37" i="67" s="1"/>
  <c r="D37" i="72"/>
  <c r="O36" i="72"/>
  <c r="O35" i="72"/>
  <c r="F35" i="68" s="1"/>
  <c r="D34" i="72"/>
  <c r="O40" i="72" s="1"/>
  <c r="F40" i="68" s="1"/>
  <c r="O33" i="72"/>
  <c r="O32" i="72"/>
  <c r="F32" i="68" s="1"/>
  <c r="O30" i="72"/>
  <c r="O29" i="72"/>
  <c r="F29" i="68" s="1"/>
  <c r="D28" i="72"/>
  <c r="O28" i="72" s="1"/>
  <c r="O27" i="72"/>
  <c r="F27" i="67" s="1"/>
  <c r="O26" i="72"/>
  <c r="D25" i="72"/>
  <c r="O31" i="72" s="1"/>
  <c r="F31" i="68" s="1"/>
  <c r="O24" i="72"/>
  <c r="F24" i="68" s="1"/>
  <c r="O23" i="72"/>
  <c r="O21" i="72"/>
  <c r="D22" i="72"/>
  <c r="O19" i="72"/>
  <c r="F19" i="67" s="1"/>
  <c r="D19" i="72"/>
  <c r="O18" i="72"/>
  <c r="O17" i="72"/>
  <c r="D16" i="72"/>
  <c r="O16" i="72" s="1"/>
  <c r="O15" i="72"/>
  <c r="O14" i="72"/>
  <c r="F14" i="67" s="1"/>
  <c r="D13" i="72"/>
  <c r="O13" i="72" s="1"/>
  <c r="O12" i="72"/>
  <c r="O11" i="72"/>
  <c r="O54" i="71"/>
  <c r="O53" i="71"/>
  <c r="E53" i="68" s="1"/>
  <c r="E52" i="71"/>
  <c r="E55" i="71" s="1"/>
  <c r="D52" i="71"/>
  <c r="O51" i="71"/>
  <c r="O50" i="71"/>
  <c r="E50" i="68" s="1"/>
  <c r="O48" i="71"/>
  <c r="E48" i="68" s="1"/>
  <c r="E46" i="71"/>
  <c r="D46" i="71"/>
  <c r="O45" i="71"/>
  <c r="E45" i="68" s="1"/>
  <c r="O44" i="71"/>
  <c r="E44" i="68" s="1"/>
  <c r="E43" i="71"/>
  <c r="D43" i="71"/>
  <c r="O42" i="71"/>
  <c r="E42" i="67" s="1"/>
  <c r="O41" i="71"/>
  <c r="E41" i="67" s="1"/>
  <c r="O39" i="71"/>
  <c r="E37" i="71"/>
  <c r="D37" i="71"/>
  <c r="O36" i="71"/>
  <c r="E36" i="68" s="1"/>
  <c r="O35" i="71"/>
  <c r="E34" i="71"/>
  <c r="D34" i="71"/>
  <c r="O33" i="71"/>
  <c r="E33" i="68" s="1"/>
  <c r="O32" i="71"/>
  <c r="O29" i="71"/>
  <c r="E28" i="71"/>
  <c r="E31" i="71" s="1"/>
  <c r="E47" i="71" s="1"/>
  <c r="D28" i="71"/>
  <c r="O27" i="71"/>
  <c r="E27" i="68" s="1"/>
  <c r="O26" i="71"/>
  <c r="E26" i="67" s="1"/>
  <c r="E25" i="71"/>
  <c r="D25" i="71"/>
  <c r="O24" i="71"/>
  <c r="E24" i="68" s="1"/>
  <c r="O23" i="71"/>
  <c r="O20" i="71"/>
  <c r="E20" i="67" s="1"/>
  <c r="O19" i="71"/>
  <c r="E19" i="68" s="1"/>
  <c r="E19" i="71"/>
  <c r="D19" i="71"/>
  <c r="O18" i="71"/>
  <c r="E18" i="68" s="1"/>
  <c r="O17" i="71"/>
  <c r="E16" i="71"/>
  <c r="D16" i="71"/>
  <c r="O16" i="71" s="1"/>
  <c r="O15" i="71"/>
  <c r="E15" i="68" s="1"/>
  <c r="O14" i="71"/>
  <c r="E13" i="71"/>
  <c r="D13" i="71"/>
  <c r="O12" i="71"/>
  <c r="E12" i="67" s="1"/>
  <c r="O11" i="71"/>
  <c r="E11" i="67" s="1"/>
  <c r="O54" i="70"/>
  <c r="O53" i="70"/>
  <c r="D53" i="67" s="1"/>
  <c r="G52" i="70"/>
  <c r="G55" i="70" s="1"/>
  <c r="F52" i="70"/>
  <c r="F55" i="70" s="1"/>
  <c r="E52" i="70"/>
  <c r="E55" i="70" s="1"/>
  <c r="D52" i="70"/>
  <c r="D55" i="70" s="1"/>
  <c r="O51" i="70"/>
  <c r="O50" i="70"/>
  <c r="O48" i="70"/>
  <c r="D48" i="68" s="1"/>
  <c r="G46" i="70"/>
  <c r="F46" i="70"/>
  <c r="E46" i="70"/>
  <c r="D46" i="70"/>
  <c r="O45" i="70"/>
  <c r="D45" i="68" s="1"/>
  <c r="O44" i="70"/>
  <c r="G43" i="70"/>
  <c r="F43" i="70"/>
  <c r="E43" i="70"/>
  <c r="E47" i="70" s="1"/>
  <c r="D43" i="70"/>
  <c r="O42" i="70"/>
  <c r="O41" i="70"/>
  <c r="O39" i="70"/>
  <c r="O38" i="70"/>
  <c r="G37" i="70"/>
  <c r="F37" i="70"/>
  <c r="E37" i="70"/>
  <c r="D37" i="70"/>
  <c r="O36" i="70"/>
  <c r="O35" i="70"/>
  <c r="G34" i="70"/>
  <c r="F34" i="70"/>
  <c r="E34" i="70"/>
  <c r="D34" i="70"/>
  <c r="O33" i="70"/>
  <c r="D33" i="68" s="1"/>
  <c r="O32" i="70"/>
  <c r="D32" i="68" s="1"/>
  <c r="G28" i="70"/>
  <c r="F28" i="70"/>
  <c r="E28" i="70"/>
  <c r="D28" i="70"/>
  <c r="O27" i="70"/>
  <c r="O26" i="70"/>
  <c r="D26" i="68" s="1"/>
  <c r="G25" i="70"/>
  <c r="F25" i="70"/>
  <c r="E25" i="70"/>
  <c r="D25" i="70"/>
  <c r="O24" i="70"/>
  <c r="D24" i="68" s="1"/>
  <c r="O23" i="70"/>
  <c r="E22" i="70"/>
  <c r="F22" i="70"/>
  <c r="F47" i="70" s="1"/>
  <c r="G19" i="70"/>
  <c r="F19" i="70"/>
  <c r="E19" i="70"/>
  <c r="D19" i="70"/>
  <c r="O18" i="70"/>
  <c r="D18" i="68" s="1"/>
  <c r="O17" i="70"/>
  <c r="G16" i="70"/>
  <c r="F16" i="70"/>
  <c r="E16" i="70"/>
  <c r="D16" i="70"/>
  <c r="O15" i="70"/>
  <c r="O14" i="70"/>
  <c r="D14" i="68" s="1"/>
  <c r="G13" i="70"/>
  <c r="F13" i="70"/>
  <c r="E13" i="70"/>
  <c r="D13" i="70"/>
  <c r="O12" i="70"/>
  <c r="D12" i="67" s="1"/>
  <c r="O11" i="70"/>
  <c r="D11" i="68" s="1"/>
  <c r="G54" i="69"/>
  <c r="E54" i="69"/>
  <c r="D54" i="69"/>
  <c r="G53" i="69"/>
  <c r="E53" i="69"/>
  <c r="D53" i="69"/>
  <c r="F53" i="69" s="1"/>
  <c r="G51" i="69"/>
  <c r="D51" i="69"/>
  <c r="F51" i="69" s="1"/>
  <c r="G50" i="69"/>
  <c r="D50" i="69"/>
  <c r="G48" i="69"/>
  <c r="D48" i="69"/>
  <c r="G45" i="69"/>
  <c r="E45" i="69"/>
  <c r="D45" i="69"/>
  <c r="G44" i="69"/>
  <c r="D44" i="69"/>
  <c r="G42" i="69"/>
  <c r="D42" i="69"/>
  <c r="G41" i="69"/>
  <c r="D41" i="69"/>
  <c r="D39" i="69"/>
  <c r="G36" i="69"/>
  <c r="D36" i="69"/>
  <c r="G35" i="69"/>
  <c r="D35" i="69"/>
  <c r="G33" i="69"/>
  <c r="D33" i="69"/>
  <c r="G32" i="69"/>
  <c r="D32" i="69"/>
  <c r="G27" i="69"/>
  <c r="D27" i="69"/>
  <c r="G26" i="69"/>
  <c r="D26" i="69"/>
  <c r="G24" i="69"/>
  <c r="D24" i="69"/>
  <c r="G23" i="69"/>
  <c r="D23" i="69"/>
  <c r="D19" i="69"/>
  <c r="G18" i="69"/>
  <c r="E18" i="69"/>
  <c r="D18" i="69"/>
  <c r="G17" i="69"/>
  <c r="D17" i="69"/>
  <c r="G15" i="69"/>
  <c r="E15" i="69"/>
  <c r="D15" i="69"/>
  <c r="G14" i="69"/>
  <c r="D14" i="69"/>
  <c r="G12" i="69"/>
  <c r="D12" i="69"/>
  <c r="G11" i="69"/>
  <c r="D11" i="69"/>
  <c r="L54" i="68"/>
  <c r="J54" i="68"/>
  <c r="I54" i="68"/>
  <c r="H54" i="68"/>
  <c r="G54" i="68"/>
  <c r="E54" i="68"/>
  <c r="D54" i="68"/>
  <c r="L53" i="68"/>
  <c r="I53" i="68"/>
  <c r="G53" i="68"/>
  <c r="F53" i="68"/>
  <c r="D53" i="68"/>
  <c r="I52" i="68"/>
  <c r="F52" i="68"/>
  <c r="L51" i="68"/>
  <c r="I51" i="68"/>
  <c r="G51" i="68"/>
  <c r="E51" i="68"/>
  <c r="L50" i="68"/>
  <c r="J50" i="68"/>
  <c r="I50" i="68"/>
  <c r="D50" i="68"/>
  <c r="L48" i="68"/>
  <c r="I48" i="68"/>
  <c r="H48" i="68"/>
  <c r="G48" i="68"/>
  <c r="F48" i="68"/>
  <c r="L45" i="68"/>
  <c r="J45" i="68"/>
  <c r="I45" i="68"/>
  <c r="H45" i="68"/>
  <c r="G45" i="68"/>
  <c r="F45" i="68"/>
  <c r="L44" i="68"/>
  <c r="J44" i="68"/>
  <c r="I44" i="68"/>
  <c r="H44" i="68"/>
  <c r="D44" i="68"/>
  <c r="L42" i="68"/>
  <c r="J42" i="68"/>
  <c r="I42" i="68"/>
  <c r="H42" i="68"/>
  <c r="F42" i="68"/>
  <c r="D42" i="68"/>
  <c r="L41" i="68"/>
  <c r="I41" i="68"/>
  <c r="F41" i="68"/>
  <c r="D41" i="68"/>
  <c r="I39" i="68"/>
  <c r="F39" i="68"/>
  <c r="I37" i="68"/>
  <c r="F37" i="68"/>
  <c r="L36" i="68"/>
  <c r="J36" i="68"/>
  <c r="I36" i="68"/>
  <c r="D36" i="68"/>
  <c r="L35" i="68"/>
  <c r="J35" i="68"/>
  <c r="I35" i="68"/>
  <c r="H35" i="68"/>
  <c r="G35" i="68"/>
  <c r="E35" i="68"/>
  <c r="D35" i="68"/>
  <c r="L33" i="68"/>
  <c r="I33" i="68"/>
  <c r="H33" i="68"/>
  <c r="G33" i="68"/>
  <c r="L32" i="68"/>
  <c r="I32" i="68"/>
  <c r="E32" i="68"/>
  <c r="F30" i="68"/>
  <c r="L27" i="68"/>
  <c r="J27" i="68"/>
  <c r="I27" i="68"/>
  <c r="H27" i="68"/>
  <c r="G27" i="68"/>
  <c r="F27" i="68"/>
  <c r="D27" i="68"/>
  <c r="L26" i="68"/>
  <c r="J26" i="68"/>
  <c r="I26" i="68"/>
  <c r="F26" i="68"/>
  <c r="I25" i="68"/>
  <c r="G25" i="68"/>
  <c r="L24" i="68"/>
  <c r="I24" i="68"/>
  <c r="H24" i="68"/>
  <c r="L23" i="68"/>
  <c r="I23" i="68"/>
  <c r="G23" i="68"/>
  <c r="F23" i="68"/>
  <c r="E23" i="68"/>
  <c r="D23" i="68"/>
  <c r="H21" i="68"/>
  <c r="F21" i="68"/>
  <c r="I19" i="68"/>
  <c r="L18" i="68"/>
  <c r="J18" i="68"/>
  <c r="I18" i="68"/>
  <c r="H18" i="68"/>
  <c r="G18" i="68"/>
  <c r="F18" i="68"/>
  <c r="L17" i="68"/>
  <c r="J17" i="68"/>
  <c r="I17" i="68"/>
  <c r="G17" i="68"/>
  <c r="F17" i="68"/>
  <c r="D17" i="68"/>
  <c r="I16" i="68"/>
  <c r="L15" i="68"/>
  <c r="I15" i="68"/>
  <c r="H15" i="68"/>
  <c r="G15" i="68"/>
  <c r="F15" i="68"/>
  <c r="L14" i="68"/>
  <c r="I14" i="68"/>
  <c r="G14" i="68"/>
  <c r="F14" i="68"/>
  <c r="E14" i="68"/>
  <c r="L12" i="68"/>
  <c r="J12" i="68"/>
  <c r="I12" i="68"/>
  <c r="F12" i="68"/>
  <c r="D12" i="68"/>
  <c r="L11" i="68"/>
  <c r="J11" i="68"/>
  <c r="I11" i="68"/>
  <c r="H11" i="68"/>
  <c r="F11" i="68"/>
  <c r="K54" i="67"/>
  <c r="J54" i="67"/>
  <c r="I54" i="67"/>
  <c r="H54" i="67"/>
  <c r="G54" i="67"/>
  <c r="E54" i="67"/>
  <c r="D54" i="67"/>
  <c r="K53" i="67"/>
  <c r="I53" i="67"/>
  <c r="H53" i="67"/>
  <c r="G53" i="67"/>
  <c r="F53" i="67"/>
  <c r="F52" i="67"/>
  <c r="K51" i="67"/>
  <c r="I51" i="67"/>
  <c r="G51" i="67"/>
  <c r="E51" i="67"/>
  <c r="J50" i="67"/>
  <c r="D50" i="67"/>
  <c r="H48" i="67"/>
  <c r="G48" i="67"/>
  <c r="F48" i="67"/>
  <c r="K45" i="67"/>
  <c r="I45" i="67"/>
  <c r="H45" i="67"/>
  <c r="G45" i="67"/>
  <c r="F45" i="67"/>
  <c r="J44" i="67"/>
  <c r="I44" i="67"/>
  <c r="H44" i="67"/>
  <c r="F44" i="67"/>
  <c r="D44" i="67"/>
  <c r="J42" i="67"/>
  <c r="I42" i="67"/>
  <c r="H42" i="67"/>
  <c r="F42" i="67"/>
  <c r="D42" i="67"/>
  <c r="I41" i="67"/>
  <c r="F41" i="67"/>
  <c r="D41" i="67"/>
  <c r="F39" i="67"/>
  <c r="J36" i="67"/>
  <c r="H36" i="67"/>
  <c r="D36" i="67"/>
  <c r="J35" i="67"/>
  <c r="H35" i="67"/>
  <c r="G35" i="67"/>
  <c r="E35" i="67"/>
  <c r="D35" i="67"/>
  <c r="H33" i="67"/>
  <c r="G33" i="67"/>
  <c r="E33" i="67"/>
  <c r="D33" i="67"/>
  <c r="K32" i="67"/>
  <c r="E32" i="67"/>
  <c r="F30" i="67"/>
  <c r="F29" i="67"/>
  <c r="J27" i="67"/>
  <c r="I27" i="67"/>
  <c r="H27" i="67"/>
  <c r="G27" i="67"/>
  <c r="E27" i="67"/>
  <c r="D27" i="67"/>
  <c r="J26" i="67"/>
  <c r="F26" i="67"/>
  <c r="D26" i="67"/>
  <c r="G25" i="67"/>
  <c r="H24" i="67"/>
  <c r="E24" i="67"/>
  <c r="D24" i="67"/>
  <c r="G23" i="67"/>
  <c r="F23" i="67"/>
  <c r="E23" i="67"/>
  <c r="D23" i="67"/>
  <c r="F21" i="67"/>
  <c r="E19" i="67"/>
  <c r="K18" i="67"/>
  <c r="J18" i="67"/>
  <c r="I18" i="67"/>
  <c r="H18" i="67"/>
  <c r="F18" i="67"/>
  <c r="E18" i="67"/>
  <c r="J17" i="67"/>
  <c r="G17" i="67"/>
  <c r="F17" i="67"/>
  <c r="D17" i="67"/>
  <c r="K15" i="67"/>
  <c r="H15" i="67"/>
  <c r="G15" i="67"/>
  <c r="F15" i="67"/>
  <c r="J14" i="67"/>
  <c r="G14" i="67"/>
  <c r="E14" i="67"/>
  <c r="K12" i="67"/>
  <c r="F12" i="67"/>
  <c r="J11" i="67"/>
  <c r="I11" i="67"/>
  <c r="H11" i="67"/>
  <c r="F11" i="67"/>
  <c r="D11" i="67"/>
  <c r="O54" i="66"/>
  <c r="O53" i="66"/>
  <c r="N52" i="66"/>
  <c r="N55" i="66" s="1"/>
  <c r="M52" i="66"/>
  <c r="M55" i="66" s="1"/>
  <c r="L52" i="66"/>
  <c r="L55" i="66" s="1"/>
  <c r="K52" i="66"/>
  <c r="J52" i="66"/>
  <c r="J55" i="66" s="1"/>
  <c r="I52" i="66"/>
  <c r="I55" i="66" s="1"/>
  <c r="H52" i="66"/>
  <c r="H55" i="66" s="1"/>
  <c r="G52" i="66"/>
  <c r="G55" i="66" s="1"/>
  <c r="F52" i="66"/>
  <c r="F55" i="66" s="1"/>
  <c r="E52" i="66"/>
  <c r="E55" i="66" s="1"/>
  <c r="D52" i="66"/>
  <c r="O51" i="66"/>
  <c r="O50" i="66"/>
  <c r="O48" i="66"/>
  <c r="N46" i="66"/>
  <c r="M46" i="66"/>
  <c r="L46" i="66"/>
  <c r="K46" i="66"/>
  <c r="J46" i="66"/>
  <c r="I46" i="66"/>
  <c r="H46" i="66"/>
  <c r="G46" i="66"/>
  <c r="F46" i="66"/>
  <c r="E46" i="66"/>
  <c r="D46" i="66"/>
  <c r="O45" i="66"/>
  <c r="O44" i="66"/>
  <c r="N43" i="66"/>
  <c r="M43" i="66"/>
  <c r="L43" i="66"/>
  <c r="K43" i="66"/>
  <c r="J43" i="66"/>
  <c r="I43" i="66"/>
  <c r="H43" i="66"/>
  <c r="G43" i="66"/>
  <c r="F43" i="66"/>
  <c r="E43" i="66"/>
  <c r="D43" i="66"/>
  <c r="O42" i="66"/>
  <c r="O41" i="66"/>
  <c r="G39" i="69"/>
  <c r="N40" i="66"/>
  <c r="M40" i="66"/>
  <c r="I40" i="66"/>
  <c r="F40" i="66"/>
  <c r="E40" i="66"/>
  <c r="N37" i="66"/>
  <c r="M37" i="66"/>
  <c r="L37" i="66"/>
  <c r="K37" i="66"/>
  <c r="J37" i="66"/>
  <c r="I37" i="66"/>
  <c r="H37" i="66"/>
  <c r="G37" i="66"/>
  <c r="F37" i="66"/>
  <c r="E37" i="66"/>
  <c r="D37" i="66"/>
  <c r="O36" i="66"/>
  <c r="O35" i="66"/>
  <c r="N34" i="66"/>
  <c r="M34" i="66"/>
  <c r="K34" i="66"/>
  <c r="J34" i="66"/>
  <c r="I34" i="66"/>
  <c r="H34" i="66"/>
  <c r="G34" i="66"/>
  <c r="F34" i="66"/>
  <c r="E34" i="66"/>
  <c r="D34" i="66"/>
  <c r="O33" i="66"/>
  <c r="O32" i="66"/>
  <c r="N30" i="66"/>
  <c r="M30" i="66"/>
  <c r="L30" i="66"/>
  <c r="K30" i="66"/>
  <c r="J30" i="66"/>
  <c r="I30" i="66"/>
  <c r="H30" i="66"/>
  <c r="G30" i="66"/>
  <c r="F30" i="66"/>
  <c r="E30" i="66"/>
  <c r="D30" i="66"/>
  <c r="N29" i="66"/>
  <c r="N31" i="66" s="1"/>
  <c r="N47" i="66" s="1"/>
  <c r="M29" i="66"/>
  <c r="L29" i="66"/>
  <c r="K29" i="66"/>
  <c r="J29" i="66"/>
  <c r="J31" i="66" s="1"/>
  <c r="I29" i="66"/>
  <c r="H29" i="66"/>
  <c r="G29" i="66"/>
  <c r="F29" i="66"/>
  <c r="E29" i="66"/>
  <c r="D29" i="66"/>
  <c r="N28" i="66"/>
  <c r="M28" i="66"/>
  <c r="L28" i="66"/>
  <c r="K28" i="66"/>
  <c r="J28" i="66"/>
  <c r="I28" i="66"/>
  <c r="H28" i="66"/>
  <c r="G28" i="66"/>
  <c r="F28" i="66"/>
  <c r="E28" i="66"/>
  <c r="D28" i="66"/>
  <c r="O27" i="66"/>
  <c r="O26" i="66"/>
  <c r="N25" i="66"/>
  <c r="M25" i="66"/>
  <c r="L25" i="66"/>
  <c r="K25" i="66"/>
  <c r="J25" i="66"/>
  <c r="I25" i="66"/>
  <c r="H25" i="66"/>
  <c r="G25" i="66"/>
  <c r="F25" i="66"/>
  <c r="E25" i="66"/>
  <c r="D25" i="66"/>
  <c r="O24" i="66"/>
  <c r="O23" i="66"/>
  <c r="G21" i="69"/>
  <c r="N19" i="66"/>
  <c r="M19" i="66"/>
  <c r="L19" i="66"/>
  <c r="K19" i="66"/>
  <c r="J19" i="66"/>
  <c r="I19" i="66"/>
  <c r="H19" i="66"/>
  <c r="G19" i="66"/>
  <c r="F19" i="66"/>
  <c r="E19" i="66"/>
  <c r="D19" i="66"/>
  <c r="O18" i="66"/>
  <c r="O17" i="66"/>
  <c r="N16" i="66"/>
  <c r="M16" i="66"/>
  <c r="L16" i="66"/>
  <c r="K16" i="66"/>
  <c r="J16" i="66"/>
  <c r="I16" i="66"/>
  <c r="H16" i="66"/>
  <c r="G16" i="66"/>
  <c r="F16" i="66"/>
  <c r="E16" i="66"/>
  <c r="D16" i="66"/>
  <c r="O15" i="66"/>
  <c r="O14" i="66"/>
  <c r="N13" i="66"/>
  <c r="M13" i="66"/>
  <c r="L13" i="66"/>
  <c r="K13" i="66"/>
  <c r="J13" i="66"/>
  <c r="I13" i="66"/>
  <c r="H13" i="66"/>
  <c r="G13" i="66"/>
  <c r="E13" i="66"/>
  <c r="D13" i="66"/>
  <c r="O13" i="66" s="1"/>
  <c r="O12" i="66"/>
  <c r="O11" i="66"/>
  <c r="F13" i="68" l="1"/>
  <c r="F13" i="67"/>
  <c r="J19" i="68"/>
  <c r="J19" i="67"/>
  <c r="F43" i="67"/>
  <c r="F43" i="68"/>
  <c r="F46" i="68"/>
  <c r="F46" i="67"/>
  <c r="F28" i="68"/>
  <c r="F28" i="67"/>
  <c r="I31" i="66"/>
  <c r="I47" i="66" s="1"/>
  <c r="M31" i="66"/>
  <c r="M47" i="66" s="1"/>
  <c r="M49" i="66" s="1"/>
  <c r="M56" i="66" s="1"/>
  <c r="E15" i="67"/>
  <c r="G26" i="67"/>
  <c r="D45" i="67"/>
  <c r="E12" i="68"/>
  <c r="K12" i="68" s="1"/>
  <c r="O12" i="68" s="1"/>
  <c r="F19" i="68"/>
  <c r="K45" i="68"/>
  <c r="O45" i="68" s="1"/>
  <c r="J53" i="68"/>
  <c r="O25" i="70"/>
  <c r="D25" i="68" s="1"/>
  <c r="O22" i="72"/>
  <c r="D47" i="72"/>
  <c r="G31" i="75"/>
  <c r="G30" i="69"/>
  <c r="G11" i="67"/>
  <c r="F24" i="67"/>
  <c r="G32" i="67"/>
  <c r="F35" i="67"/>
  <c r="K35" i="67"/>
  <c r="E45" i="67"/>
  <c r="E50" i="67"/>
  <c r="O50" i="67" s="1"/>
  <c r="H51" i="67"/>
  <c r="E42" i="68"/>
  <c r="O25" i="72"/>
  <c r="O34" i="73"/>
  <c r="G34" i="68" s="1"/>
  <c r="F22" i="75"/>
  <c r="D31" i="75"/>
  <c r="D47" i="73"/>
  <c r="G13" i="69"/>
  <c r="J23" i="67"/>
  <c r="G24" i="67"/>
  <c r="J28" i="68"/>
  <c r="F45" i="69"/>
  <c r="H45" i="69" s="1"/>
  <c r="H51" i="69"/>
  <c r="O28" i="70"/>
  <c r="D28" i="68" s="1"/>
  <c r="O37" i="70"/>
  <c r="D37" i="68" s="1"/>
  <c r="O16" i="73"/>
  <c r="O46" i="74"/>
  <c r="H46" i="67" s="1"/>
  <c r="G47" i="75"/>
  <c r="G49" i="75" s="1"/>
  <c r="G56" i="75" s="1"/>
  <c r="D16" i="69"/>
  <c r="I43" i="68"/>
  <c r="D43" i="69"/>
  <c r="F27" i="69"/>
  <c r="H47" i="76"/>
  <c r="H53" i="69"/>
  <c r="O52" i="66"/>
  <c r="G46" i="69"/>
  <c r="O46" i="66"/>
  <c r="L43" i="68"/>
  <c r="L40" i="66"/>
  <c r="O39" i="66"/>
  <c r="H40" i="66"/>
  <c r="G40" i="66"/>
  <c r="G37" i="69"/>
  <c r="O37" i="66"/>
  <c r="J40" i="66"/>
  <c r="G38" i="69"/>
  <c r="L34" i="68"/>
  <c r="G28" i="69"/>
  <c r="O28" i="66"/>
  <c r="L31" i="66"/>
  <c r="H31" i="66"/>
  <c r="H47" i="66" s="1"/>
  <c r="G31" i="66"/>
  <c r="G47" i="66" s="1"/>
  <c r="F31" i="66"/>
  <c r="F47" i="66" s="1"/>
  <c r="O30" i="66"/>
  <c r="E31" i="66"/>
  <c r="G25" i="69"/>
  <c r="G29" i="69"/>
  <c r="L25" i="68"/>
  <c r="G19" i="69"/>
  <c r="O19" i="66"/>
  <c r="O21" i="66"/>
  <c r="I49" i="66"/>
  <c r="I56" i="66" s="1"/>
  <c r="L16" i="68"/>
  <c r="G20" i="69"/>
  <c r="O20" i="66"/>
  <c r="O55" i="70"/>
  <c r="D55" i="68" s="1"/>
  <c r="D48" i="67"/>
  <c r="D32" i="67"/>
  <c r="D28" i="67"/>
  <c r="O31" i="70"/>
  <c r="D18" i="67"/>
  <c r="O18" i="67" s="1"/>
  <c r="O19" i="70"/>
  <c r="D19" i="67" s="1"/>
  <c r="D14" i="67"/>
  <c r="G22" i="70"/>
  <c r="G47" i="70" s="1"/>
  <c r="O21" i="70"/>
  <c r="O13" i="70"/>
  <c r="O20" i="70"/>
  <c r="D20" i="68" s="1"/>
  <c r="E49" i="70"/>
  <c r="E56" i="70" s="1"/>
  <c r="D22" i="70"/>
  <c r="O22" i="70" s="1"/>
  <c r="D22" i="68" s="1"/>
  <c r="E53" i="67"/>
  <c r="O53" i="67" s="1"/>
  <c r="E48" i="67"/>
  <c r="E44" i="67"/>
  <c r="E41" i="68"/>
  <c r="O37" i="71"/>
  <c r="E37" i="68" s="1"/>
  <c r="E39" i="67"/>
  <c r="E39" i="68"/>
  <c r="E36" i="67"/>
  <c r="O40" i="71"/>
  <c r="O28" i="71"/>
  <c r="E28" i="68" s="1"/>
  <c r="E26" i="68"/>
  <c r="E49" i="71"/>
  <c r="E56" i="71" s="1"/>
  <c r="E28" i="67"/>
  <c r="E16" i="67"/>
  <c r="E16" i="68"/>
  <c r="O21" i="71"/>
  <c r="E21" i="68" s="1"/>
  <c r="E20" i="68"/>
  <c r="E11" i="68"/>
  <c r="K11" i="68" s="1"/>
  <c r="O11" i="68" s="1"/>
  <c r="F54" i="67"/>
  <c r="O54" i="67" s="1"/>
  <c r="F51" i="67"/>
  <c r="F50" i="67"/>
  <c r="F40" i="67"/>
  <c r="F38" i="68"/>
  <c r="F38" i="67"/>
  <c r="F32" i="67"/>
  <c r="O34" i="72"/>
  <c r="F31" i="67"/>
  <c r="F16" i="68"/>
  <c r="F16" i="67"/>
  <c r="O20" i="72"/>
  <c r="G50" i="67"/>
  <c r="G46" i="68"/>
  <c r="G46" i="67"/>
  <c r="G44" i="67"/>
  <c r="G42" i="67"/>
  <c r="O43" i="73"/>
  <c r="G41" i="67"/>
  <c r="G39" i="68"/>
  <c r="G39" i="67"/>
  <c r="G36" i="68"/>
  <c r="G37" i="67"/>
  <c r="G38" i="68"/>
  <c r="G38" i="67"/>
  <c r="G30" i="67"/>
  <c r="G29" i="68"/>
  <c r="G28" i="67"/>
  <c r="O19" i="73"/>
  <c r="G19" i="67" s="1"/>
  <c r="G19" i="68"/>
  <c r="E49" i="73"/>
  <c r="E56" i="73" s="1"/>
  <c r="O20" i="73"/>
  <c r="G20" i="67" s="1"/>
  <c r="G21" i="67"/>
  <c r="G21" i="68"/>
  <c r="F49" i="73"/>
  <c r="F56" i="73" s="1"/>
  <c r="O22" i="73"/>
  <c r="G22" i="68" s="1"/>
  <c r="G12" i="67"/>
  <c r="H50" i="67"/>
  <c r="O52" i="74"/>
  <c r="H46" i="68"/>
  <c r="O43" i="74"/>
  <c r="H41" i="67"/>
  <c r="O39" i="74"/>
  <c r="H32" i="68"/>
  <c r="O34" i="74"/>
  <c r="O38" i="74"/>
  <c r="H30" i="68"/>
  <c r="O28" i="74"/>
  <c r="H26" i="67"/>
  <c r="O29" i="74"/>
  <c r="K18" i="68"/>
  <c r="O18" i="68" s="1"/>
  <c r="H17" i="67"/>
  <c r="O19" i="74"/>
  <c r="H14" i="67"/>
  <c r="K14" i="68"/>
  <c r="O14" i="68" s="1"/>
  <c r="H12" i="68"/>
  <c r="O20" i="74"/>
  <c r="K53" i="68"/>
  <c r="O53" i="68" s="1"/>
  <c r="J51" i="68"/>
  <c r="J48" i="67"/>
  <c r="O46" i="75"/>
  <c r="J46" i="68" s="1"/>
  <c r="K44" i="68"/>
  <c r="O44" i="68" s="1"/>
  <c r="J41" i="68"/>
  <c r="O43" i="75"/>
  <c r="J39" i="67"/>
  <c r="E40" i="75"/>
  <c r="J33" i="67"/>
  <c r="K32" i="68"/>
  <c r="O32" i="68" s="1"/>
  <c r="J32" i="67"/>
  <c r="J38" i="67"/>
  <c r="K27" i="68"/>
  <c r="O27" i="68" s="1"/>
  <c r="E31" i="75"/>
  <c r="E47" i="75" s="1"/>
  <c r="J24" i="68"/>
  <c r="K24" i="68" s="1"/>
  <c r="O24" i="68" s="1"/>
  <c r="O29" i="75"/>
  <c r="J15" i="68"/>
  <c r="O16" i="75"/>
  <c r="J16" i="67" s="1"/>
  <c r="O22" i="75"/>
  <c r="F54" i="69"/>
  <c r="H54" i="69" s="1"/>
  <c r="D52" i="69"/>
  <c r="O52" i="76"/>
  <c r="I52" i="67" s="1"/>
  <c r="K50" i="68"/>
  <c r="O50" i="68" s="1"/>
  <c r="F48" i="69"/>
  <c r="H48" i="69" s="1"/>
  <c r="K48" i="68"/>
  <c r="O48" i="68" s="1"/>
  <c r="F44" i="69"/>
  <c r="H44" i="69" s="1"/>
  <c r="F42" i="69"/>
  <c r="H42" i="69" s="1"/>
  <c r="K41" i="68"/>
  <c r="O41" i="68" s="1"/>
  <c r="O43" i="76"/>
  <c r="I43" i="67" s="1"/>
  <c r="F36" i="69"/>
  <c r="H36" i="69" s="1"/>
  <c r="D38" i="69"/>
  <c r="O37" i="76"/>
  <c r="I37" i="67" s="1"/>
  <c r="K35" i="68"/>
  <c r="O35" i="68" s="1"/>
  <c r="I38" i="68"/>
  <c r="I34" i="68"/>
  <c r="O38" i="76"/>
  <c r="I38" i="67" s="1"/>
  <c r="K26" i="68"/>
  <c r="O26" i="68" s="1"/>
  <c r="E49" i="76"/>
  <c r="E56" i="76" s="1"/>
  <c r="O28" i="76"/>
  <c r="I28" i="67" s="1"/>
  <c r="D31" i="69"/>
  <c r="O30" i="76"/>
  <c r="I30" i="67" s="1"/>
  <c r="I30" i="68"/>
  <c r="D25" i="69"/>
  <c r="O25" i="76"/>
  <c r="I25" i="67" s="1"/>
  <c r="O29" i="76"/>
  <c r="I29" i="67" s="1"/>
  <c r="D29" i="69"/>
  <c r="F23" i="69"/>
  <c r="H23" i="69" s="1"/>
  <c r="O19" i="76"/>
  <c r="I19" i="67" s="1"/>
  <c r="F15" i="69"/>
  <c r="H15" i="69" s="1"/>
  <c r="I49" i="76"/>
  <c r="I56" i="76" s="1"/>
  <c r="O21" i="76"/>
  <c r="I21" i="67" s="1"/>
  <c r="F21" i="69"/>
  <c r="H21" i="69" s="1"/>
  <c r="I21" i="68"/>
  <c r="G49" i="76"/>
  <c r="G56" i="76" s="1"/>
  <c r="F11" i="69"/>
  <c r="O13" i="76"/>
  <c r="I13" i="67" s="1"/>
  <c r="D13" i="69"/>
  <c r="O20" i="76"/>
  <c r="I20" i="67" s="1"/>
  <c r="I13" i="68"/>
  <c r="I22" i="68"/>
  <c r="I20" i="68"/>
  <c r="E50" i="69"/>
  <c r="F50" i="69" s="1"/>
  <c r="H50" i="69" s="1"/>
  <c r="K48" i="67"/>
  <c r="K44" i="67"/>
  <c r="O46" i="77"/>
  <c r="O44" i="67"/>
  <c r="K42" i="67"/>
  <c r="O42" i="67" s="1"/>
  <c r="F41" i="69"/>
  <c r="H41" i="69" s="1"/>
  <c r="K41" i="67"/>
  <c r="K36" i="67"/>
  <c r="O35" i="67"/>
  <c r="O37" i="77"/>
  <c r="O39" i="77"/>
  <c r="E33" i="69"/>
  <c r="F33" i="69" s="1"/>
  <c r="H33" i="69" s="1"/>
  <c r="O38" i="77"/>
  <c r="K27" i="67"/>
  <c r="O27" i="67" s="1"/>
  <c r="F26" i="69"/>
  <c r="H26" i="69" s="1"/>
  <c r="K26" i="67"/>
  <c r="O26" i="67" s="1"/>
  <c r="K24" i="67"/>
  <c r="O24" i="67" s="1"/>
  <c r="O30" i="77"/>
  <c r="K23" i="67"/>
  <c r="O29" i="77"/>
  <c r="F18" i="69"/>
  <c r="H18" i="69" s="1"/>
  <c r="O18" i="69" s="1"/>
  <c r="O19" i="77"/>
  <c r="E17" i="69"/>
  <c r="F17" i="69" s="1"/>
  <c r="H17" i="69" s="1"/>
  <c r="F49" i="77"/>
  <c r="F56" i="77" s="1"/>
  <c r="K14" i="67"/>
  <c r="K21" i="67"/>
  <c r="O12" i="67"/>
  <c r="F12" i="69"/>
  <c r="H12" i="69" s="1"/>
  <c r="K11" i="67"/>
  <c r="O11" i="67" s="1"/>
  <c r="O20" i="77"/>
  <c r="N49" i="66"/>
  <c r="N56" i="66" s="1"/>
  <c r="D39" i="67"/>
  <c r="D39" i="68"/>
  <c r="O29" i="66"/>
  <c r="K31" i="66"/>
  <c r="K47" i="66" s="1"/>
  <c r="O38" i="66"/>
  <c r="K40" i="66"/>
  <c r="D38" i="68"/>
  <c r="D38" i="67"/>
  <c r="O43" i="70"/>
  <c r="E17" i="68"/>
  <c r="K17" i="68" s="1"/>
  <c r="O17" i="68" s="1"/>
  <c r="E17" i="67"/>
  <c r="E29" i="68"/>
  <c r="E29" i="67"/>
  <c r="J16" i="68"/>
  <c r="L13" i="68"/>
  <c r="L19" i="68"/>
  <c r="L20" i="68"/>
  <c r="L21" i="68"/>
  <c r="L28" i="68"/>
  <c r="L29" i="68"/>
  <c r="L30" i="68"/>
  <c r="D31" i="66"/>
  <c r="L37" i="68"/>
  <c r="L38" i="68"/>
  <c r="L39" i="68"/>
  <c r="D40" i="66"/>
  <c r="L46" i="68"/>
  <c r="D15" i="67"/>
  <c r="O15" i="67" s="1"/>
  <c r="D15" i="68"/>
  <c r="H23" i="67"/>
  <c r="H23" i="68"/>
  <c r="K23" i="68" s="1"/>
  <c r="O23" i="68" s="1"/>
  <c r="O31" i="74"/>
  <c r="O37" i="74"/>
  <c r="O40" i="74"/>
  <c r="F49" i="66"/>
  <c r="F56" i="66" s="1"/>
  <c r="G16" i="69"/>
  <c r="O16" i="66"/>
  <c r="O25" i="66"/>
  <c r="G34" i="69"/>
  <c r="O34" i="66"/>
  <c r="G43" i="69"/>
  <c r="O43" i="66"/>
  <c r="G52" i="69"/>
  <c r="K55" i="66"/>
  <c r="G55" i="69" s="1"/>
  <c r="K42" i="68"/>
  <c r="O42" i="68" s="1"/>
  <c r="O42" i="69" s="1"/>
  <c r="K54" i="68"/>
  <c r="O54" i="68" s="1"/>
  <c r="H11" i="69"/>
  <c r="F14" i="69"/>
  <c r="H14" i="69" s="1"/>
  <c r="F24" i="69"/>
  <c r="H24" i="69" s="1"/>
  <c r="H27" i="69"/>
  <c r="F32" i="69"/>
  <c r="H32" i="69" s="1"/>
  <c r="D51" i="67"/>
  <c r="O51" i="67" s="1"/>
  <c r="D51" i="68"/>
  <c r="L52" i="68"/>
  <c r="D55" i="66"/>
  <c r="F33" i="68"/>
  <c r="K33" i="68" s="1"/>
  <c r="O33" i="68" s="1"/>
  <c r="F33" i="67"/>
  <c r="O33" i="67" s="1"/>
  <c r="F36" i="67"/>
  <c r="O36" i="67" s="1"/>
  <c r="F36" i="68"/>
  <c r="K36" i="68" s="1"/>
  <c r="O36" i="68" s="1"/>
  <c r="O55" i="76"/>
  <c r="I55" i="67" s="1"/>
  <c r="F35" i="69"/>
  <c r="H35" i="69" s="1"/>
  <c r="O16" i="70"/>
  <c r="F49" i="70"/>
  <c r="F56" i="70" s="1"/>
  <c r="O52" i="70"/>
  <c r="O22" i="71"/>
  <c r="O13" i="71"/>
  <c r="O31" i="71"/>
  <c r="O25" i="71"/>
  <c r="O13" i="74"/>
  <c r="I29" i="68"/>
  <c r="I55" i="68"/>
  <c r="D55" i="69"/>
  <c r="O29" i="70"/>
  <c r="O30" i="70"/>
  <c r="O34" i="70"/>
  <c r="O30" i="71"/>
  <c r="O38" i="71"/>
  <c r="O13" i="77"/>
  <c r="O43" i="77"/>
  <c r="G49" i="70"/>
  <c r="G56" i="70" s="1"/>
  <c r="O46" i="70"/>
  <c r="O55" i="75"/>
  <c r="D34" i="69"/>
  <c r="O40" i="70"/>
  <c r="O34" i="71"/>
  <c r="O52" i="71"/>
  <c r="D55" i="71"/>
  <c r="O55" i="71" s="1"/>
  <c r="E49" i="74"/>
  <c r="E56" i="74" s="1"/>
  <c r="O16" i="74"/>
  <c r="O25" i="75"/>
  <c r="F40" i="75"/>
  <c r="O37" i="75"/>
  <c r="O40" i="77"/>
  <c r="O52" i="77"/>
  <c r="O43" i="71"/>
  <c r="O46" i="71"/>
  <c r="D55" i="72"/>
  <c r="O55" i="72" s="1"/>
  <c r="F49" i="74"/>
  <c r="F56" i="74" s="1"/>
  <c r="O25" i="74"/>
  <c r="O20" i="75"/>
  <c r="O21" i="75"/>
  <c r="O52" i="75"/>
  <c r="O16" i="76"/>
  <c r="I16" i="67" s="1"/>
  <c r="H49" i="76"/>
  <c r="H56" i="76" s="1"/>
  <c r="H49" i="77"/>
  <c r="H56" i="77" s="1"/>
  <c r="O28" i="77"/>
  <c r="O52" i="73"/>
  <c r="D55" i="73"/>
  <c r="O55" i="73" s="1"/>
  <c r="O30" i="75"/>
  <c r="O34" i="75"/>
  <c r="J49" i="76"/>
  <c r="J56" i="76" s="1"/>
  <c r="O16" i="77"/>
  <c r="O25" i="77"/>
  <c r="G49" i="77"/>
  <c r="G56" i="77" s="1"/>
  <c r="O13" i="73"/>
  <c r="O31" i="73"/>
  <c r="O40" i="73"/>
  <c r="D55" i="74"/>
  <c r="D40" i="75"/>
  <c r="D47" i="75" s="1"/>
  <c r="O34" i="76"/>
  <c r="I34" i="67" s="1"/>
  <c r="O46" i="76"/>
  <c r="I46" i="67" s="1"/>
  <c r="D55" i="77"/>
  <c r="O55" i="77" s="1"/>
  <c r="O13" i="75"/>
  <c r="O34" i="77"/>
  <c r="E37" i="67" l="1"/>
  <c r="O23" i="67"/>
  <c r="O46" i="67"/>
  <c r="O32" i="67"/>
  <c r="O34" i="67" s="1"/>
  <c r="E47" i="66"/>
  <c r="E49" i="66" s="1"/>
  <c r="E56" i="66" s="1"/>
  <c r="F25" i="68"/>
  <c r="F25" i="67"/>
  <c r="O45" i="67"/>
  <c r="D55" i="67"/>
  <c r="O41" i="67"/>
  <c r="O31" i="75"/>
  <c r="J31" i="68" s="1"/>
  <c r="D25" i="67"/>
  <c r="D37" i="67"/>
  <c r="L47" i="66"/>
  <c r="L49" i="66" s="1"/>
  <c r="L56" i="66" s="1"/>
  <c r="G49" i="66"/>
  <c r="G56" i="66" s="1"/>
  <c r="G16" i="67"/>
  <c r="G16" i="68"/>
  <c r="O45" i="69"/>
  <c r="F49" i="75"/>
  <c r="F56" i="75" s="1"/>
  <c r="D47" i="66"/>
  <c r="G34" i="67"/>
  <c r="J47" i="66"/>
  <c r="J49" i="66" s="1"/>
  <c r="J56" i="66" s="1"/>
  <c r="D47" i="70"/>
  <c r="F47" i="75"/>
  <c r="F22" i="68"/>
  <c r="F22" i="67"/>
  <c r="O53" i="69"/>
  <c r="O48" i="69"/>
  <c r="G40" i="69"/>
  <c r="H49" i="66"/>
  <c r="H56" i="66" s="1"/>
  <c r="O36" i="69"/>
  <c r="G31" i="69"/>
  <c r="O32" i="69"/>
  <c r="O27" i="69"/>
  <c r="O26" i="69"/>
  <c r="D31" i="68"/>
  <c r="D31" i="67"/>
  <c r="D19" i="68"/>
  <c r="D20" i="67"/>
  <c r="D21" i="68"/>
  <c r="D21" i="67"/>
  <c r="D22" i="67"/>
  <c r="D13" i="67"/>
  <c r="D13" i="68"/>
  <c r="E40" i="68"/>
  <c r="E40" i="67"/>
  <c r="O38" i="68"/>
  <c r="D49" i="71"/>
  <c r="D56" i="71" s="1"/>
  <c r="E21" i="67"/>
  <c r="F34" i="68"/>
  <c r="F34" i="67"/>
  <c r="F20" i="67"/>
  <c r="F20" i="68"/>
  <c r="G43" i="68"/>
  <c r="G43" i="67"/>
  <c r="O47" i="73"/>
  <c r="G20" i="68"/>
  <c r="O14" i="69"/>
  <c r="G22" i="67"/>
  <c r="H52" i="68"/>
  <c r="H52" i="67"/>
  <c r="O41" i="69"/>
  <c r="H43" i="68"/>
  <c r="H43" i="67"/>
  <c r="H39" i="68"/>
  <c r="K39" i="68" s="1"/>
  <c r="H39" i="67"/>
  <c r="H38" i="67"/>
  <c r="H38" i="68"/>
  <c r="H34" i="67"/>
  <c r="H34" i="68"/>
  <c r="H28" i="67"/>
  <c r="H28" i="68"/>
  <c r="K28" i="68" s="1"/>
  <c r="O28" i="68" s="1"/>
  <c r="H29" i="67"/>
  <c r="H29" i="68"/>
  <c r="O17" i="67"/>
  <c r="O19" i="67" s="1"/>
  <c r="H19" i="68"/>
  <c r="H19" i="67"/>
  <c r="O14" i="67"/>
  <c r="O11" i="69"/>
  <c r="H20" i="68"/>
  <c r="H20" i="67"/>
  <c r="K51" i="68"/>
  <c r="O51" i="68" s="1"/>
  <c r="O51" i="69" s="1"/>
  <c r="O50" i="69"/>
  <c r="O48" i="67"/>
  <c r="J46" i="67"/>
  <c r="O44" i="69"/>
  <c r="J43" i="67"/>
  <c r="J43" i="68"/>
  <c r="O35" i="69"/>
  <c r="O37" i="67"/>
  <c r="O30" i="68"/>
  <c r="E49" i="75"/>
  <c r="E56" i="75" s="1"/>
  <c r="J29" i="68"/>
  <c r="J29" i="67"/>
  <c r="K15" i="68"/>
  <c r="O15" i="68" s="1"/>
  <c r="O15" i="69" s="1"/>
  <c r="O20" i="68"/>
  <c r="O54" i="69"/>
  <c r="O30" i="67"/>
  <c r="O24" i="69"/>
  <c r="D22" i="69"/>
  <c r="F49" i="76"/>
  <c r="E46" i="69"/>
  <c r="F46" i="69" s="1"/>
  <c r="H46" i="69" s="1"/>
  <c r="K46" i="67"/>
  <c r="O43" i="67"/>
  <c r="O38" i="67"/>
  <c r="E37" i="69"/>
  <c r="F37" i="69" s="1"/>
  <c r="H37" i="69" s="1"/>
  <c r="K37" i="67"/>
  <c r="E39" i="69"/>
  <c r="F39" i="69" s="1"/>
  <c r="H39" i="69" s="1"/>
  <c r="K39" i="67"/>
  <c r="E38" i="69"/>
  <c r="F38" i="69" s="1"/>
  <c r="H38" i="69" s="1"/>
  <c r="O38" i="69" s="1"/>
  <c r="K38" i="67"/>
  <c r="O28" i="67"/>
  <c r="K30" i="67"/>
  <c r="E30" i="69"/>
  <c r="F30" i="69" s="1"/>
  <c r="H30" i="69" s="1"/>
  <c r="O30" i="69" s="1"/>
  <c r="O31" i="77"/>
  <c r="E31" i="69" s="1"/>
  <c r="F31" i="69" s="1"/>
  <c r="H31" i="69" s="1"/>
  <c r="E49" i="77"/>
  <c r="E56" i="77" s="1"/>
  <c r="K29" i="67"/>
  <c r="E29" i="69"/>
  <c r="F29" i="69" s="1"/>
  <c r="H29" i="69" s="1"/>
  <c r="E19" i="69"/>
  <c r="F19" i="69" s="1"/>
  <c r="H19" i="69" s="1"/>
  <c r="K19" i="67"/>
  <c r="O21" i="67"/>
  <c r="I49" i="77"/>
  <c r="I56" i="77" s="1"/>
  <c r="K20" i="67"/>
  <c r="E20" i="69"/>
  <c r="F20" i="69" s="1"/>
  <c r="H20" i="69" s="1"/>
  <c r="O23" i="69"/>
  <c r="O29" i="68"/>
  <c r="K28" i="67"/>
  <c r="E28" i="69"/>
  <c r="F28" i="69" s="1"/>
  <c r="H28" i="69" s="1"/>
  <c r="J20" i="67"/>
  <c r="J20" i="68"/>
  <c r="G40" i="67"/>
  <c r="G40" i="68"/>
  <c r="F55" i="68"/>
  <c r="F55" i="67"/>
  <c r="O47" i="72"/>
  <c r="D49" i="72"/>
  <c r="D56" i="72" s="1"/>
  <c r="D30" i="68"/>
  <c r="D30" i="67"/>
  <c r="H13" i="68"/>
  <c r="H13" i="67"/>
  <c r="E34" i="69"/>
  <c r="F34" i="69" s="1"/>
  <c r="H34" i="69" s="1"/>
  <c r="K34" i="67"/>
  <c r="G31" i="67"/>
  <c r="G31" i="68"/>
  <c r="K16" i="67"/>
  <c r="E16" i="69"/>
  <c r="F16" i="69" s="1"/>
  <c r="H16" i="69" s="1"/>
  <c r="J34" i="68"/>
  <c r="J34" i="67"/>
  <c r="O40" i="76"/>
  <c r="I40" i="67" s="1"/>
  <c r="I40" i="68"/>
  <c r="H25" i="68"/>
  <c r="H25" i="67"/>
  <c r="E46" i="67"/>
  <c r="E46" i="68"/>
  <c r="E52" i="69"/>
  <c r="F52" i="69" s="1"/>
  <c r="H52" i="69" s="1"/>
  <c r="K52" i="67"/>
  <c r="J25" i="68"/>
  <c r="J25" i="67"/>
  <c r="E55" i="68"/>
  <c r="E55" i="67"/>
  <c r="D46" i="68"/>
  <c r="D46" i="67"/>
  <c r="E38" i="67"/>
  <c r="E38" i="68"/>
  <c r="D29" i="68"/>
  <c r="K29" i="68" s="1"/>
  <c r="D29" i="67"/>
  <c r="E25" i="68"/>
  <c r="E25" i="67"/>
  <c r="D52" i="68"/>
  <c r="D52" i="67"/>
  <c r="H31" i="67"/>
  <c r="H31" i="68"/>
  <c r="O16" i="67"/>
  <c r="D43" i="67"/>
  <c r="D43" i="68"/>
  <c r="E55" i="69"/>
  <c r="F55" i="69" s="1"/>
  <c r="H55" i="69" s="1"/>
  <c r="K55" i="67"/>
  <c r="J13" i="68"/>
  <c r="J13" i="67"/>
  <c r="O40" i="75"/>
  <c r="G13" i="68"/>
  <c r="G13" i="67"/>
  <c r="J30" i="68"/>
  <c r="J30" i="67"/>
  <c r="O31" i="76"/>
  <c r="I31" i="67" s="1"/>
  <c r="I31" i="68"/>
  <c r="J21" i="68"/>
  <c r="J21" i="67"/>
  <c r="H16" i="68"/>
  <c r="H16" i="67"/>
  <c r="E52" i="67"/>
  <c r="E52" i="68"/>
  <c r="D40" i="69"/>
  <c r="E43" i="69"/>
  <c r="F43" i="69" s="1"/>
  <c r="H43" i="69" s="1"/>
  <c r="K43" i="67"/>
  <c r="E30" i="67"/>
  <c r="E30" i="68"/>
  <c r="O22" i="76"/>
  <c r="I22" i="67" s="1"/>
  <c r="E31" i="68"/>
  <c r="E31" i="67"/>
  <c r="O39" i="67"/>
  <c r="G55" i="67"/>
  <c r="G55" i="68"/>
  <c r="D49" i="73"/>
  <c r="D56" i="73" s="1"/>
  <c r="E43" i="68"/>
  <c r="E43" i="67"/>
  <c r="J37" i="68"/>
  <c r="J37" i="67"/>
  <c r="E34" i="67"/>
  <c r="E34" i="68"/>
  <c r="J55" i="68"/>
  <c r="J55" i="67"/>
  <c r="E13" i="69"/>
  <c r="F13" i="69" s="1"/>
  <c r="H13" i="69" s="1"/>
  <c r="K13" i="67"/>
  <c r="D34" i="68"/>
  <c r="D34" i="67"/>
  <c r="O22" i="74"/>
  <c r="E13" i="68"/>
  <c r="E13" i="67"/>
  <c r="D16" i="68"/>
  <c r="D16" i="67"/>
  <c r="O39" i="68"/>
  <c r="O33" i="69"/>
  <c r="O55" i="66"/>
  <c r="L55" i="68"/>
  <c r="O12" i="69"/>
  <c r="H40" i="68"/>
  <c r="H40" i="67"/>
  <c r="O52" i="67"/>
  <c r="O55" i="67" s="1"/>
  <c r="O55" i="74"/>
  <c r="O22" i="77"/>
  <c r="E25" i="69"/>
  <c r="F25" i="69" s="1"/>
  <c r="H25" i="69" s="1"/>
  <c r="K25" i="67"/>
  <c r="G52" i="67"/>
  <c r="G52" i="68"/>
  <c r="J52" i="67"/>
  <c r="J52" i="68"/>
  <c r="J22" i="68"/>
  <c r="J22" i="67"/>
  <c r="E40" i="69"/>
  <c r="K40" i="67"/>
  <c r="D40" i="68"/>
  <c r="D40" i="67"/>
  <c r="E22" i="67"/>
  <c r="E22" i="68"/>
  <c r="H37" i="68"/>
  <c r="H37" i="67"/>
  <c r="O25" i="67"/>
  <c r="O29" i="67"/>
  <c r="L40" i="68"/>
  <c r="O40" i="66"/>
  <c r="L31" i="68"/>
  <c r="O31" i="66"/>
  <c r="L22" i="68"/>
  <c r="O22" i="66"/>
  <c r="O17" i="69"/>
  <c r="O19" i="68"/>
  <c r="G22" i="69"/>
  <c r="J31" i="67" l="1"/>
  <c r="K21" i="68"/>
  <c r="K16" i="68"/>
  <c r="O16" i="68" s="1"/>
  <c r="K19" i="68"/>
  <c r="K43" i="68"/>
  <c r="O43" i="68" s="1"/>
  <c r="O43" i="69" s="1"/>
  <c r="O47" i="71"/>
  <c r="E47" i="67" s="1"/>
  <c r="K38" i="68"/>
  <c r="O20" i="69"/>
  <c r="O31" i="67"/>
  <c r="O28" i="69"/>
  <c r="O20" i="67"/>
  <c r="O22" i="67" s="1"/>
  <c r="O21" i="68"/>
  <c r="O21" i="69" s="1"/>
  <c r="K20" i="68"/>
  <c r="K37" i="68"/>
  <c r="O37" i="68" s="1"/>
  <c r="O37" i="69" s="1"/>
  <c r="K34" i="68"/>
  <c r="O34" i="68" s="1"/>
  <c r="O34" i="69" s="1"/>
  <c r="O40" i="67"/>
  <c r="O39" i="69"/>
  <c r="K31" i="68"/>
  <c r="O31" i="68" s="1"/>
  <c r="O31" i="69" s="1"/>
  <c r="D47" i="69"/>
  <c r="O29" i="69"/>
  <c r="K31" i="67"/>
  <c r="O19" i="69"/>
  <c r="O47" i="77"/>
  <c r="E47" i="69" s="1"/>
  <c r="O13" i="67"/>
  <c r="E22" i="69"/>
  <c r="F22" i="69" s="1"/>
  <c r="H22" i="69" s="1"/>
  <c r="K22" i="67"/>
  <c r="K13" i="68"/>
  <c r="O13" i="68" s="1"/>
  <c r="O13" i="69" s="1"/>
  <c r="O56" i="73"/>
  <c r="O49" i="73"/>
  <c r="D49" i="70"/>
  <c r="D56" i="70" s="1"/>
  <c r="O47" i="70"/>
  <c r="D49" i="75"/>
  <c r="O47" i="75"/>
  <c r="K25" i="68"/>
  <c r="O25" i="68" s="1"/>
  <c r="O25" i="69" s="1"/>
  <c r="O47" i="76"/>
  <c r="I47" i="67" s="1"/>
  <c r="D49" i="76"/>
  <c r="I47" i="68"/>
  <c r="K30" i="68"/>
  <c r="G47" i="69"/>
  <c r="K49" i="66"/>
  <c r="K56" i="66" s="1"/>
  <c r="H55" i="67"/>
  <c r="H55" i="68"/>
  <c r="K55" i="68" s="1"/>
  <c r="O55" i="68" s="1"/>
  <c r="O55" i="69" s="1"/>
  <c r="O47" i="74"/>
  <c r="D49" i="74"/>
  <c r="D56" i="74" s="1"/>
  <c r="F40" i="69"/>
  <c r="H40" i="69" s="1"/>
  <c r="J40" i="67"/>
  <c r="J40" i="68"/>
  <c r="K40" i="68" s="1"/>
  <c r="O40" i="68" s="1"/>
  <c r="O56" i="72"/>
  <c r="O49" i="72"/>
  <c r="D49" i="69"/>
  <c r="F56" i="76"/>
  <c r="D56" i="69" s="1"/>
  <c r="D49" i="66"/>
  <c r="D56" i="66" s="1"/>
  <c r="L47" i="68"/>
  <c r="O47" i="66"/>
  <c r="G47" i="67"/>
  <c r="G47" i="68"/>
  <c r="O49" i="71"/>
  <c r="O56" i="71"/>
  <c r="O16" i="69"/>
  <c r="H22" i="68"/>
  <c r="K22" i="68" s="1"/>
  <c r="O22" i="68" s="1"/>
  <c r="H22" i="67"/>
  <c r="E47" i="68"/>
  <c r="K52" i="68"/>
  <c r="O52" i="68" s="1"/>
  <c r="O52" i="69" s="1"/>
  <c r="K46" i="68"/>
  <c r="O46" i="68" s="1"/>
  <c r="O46" i="69" s="1"/>
  <c r="F47" i="68"/>
  <c r="F47" i="67"/>
  <c r="O49" i="77"/>
  <c r="D56" i="77"/>
  <c r="O56" i="77" s="1"/>
  <c r="F47" i="69" l="1"/>
  <c r="H47" i="69" s="1"/>
  <c r="K47" i="67"/>
  <c r="O22" i="69"/>
  <c r="E49" i="68"/>
  <c r="E49" i="67"/>
  <c r="F49" i="68"/>
  <c r="F49" i="67"/>
  <c r="D47" i="67"/>
  <c r="D47" i="68"/>
  <c r="E56" i="69"/>
  <c r="F56" i="69" s="1"/>
  <c r="K56" i="67"/>
  <c r="E56" i="67"/>
  <c r="E56" i="68"/>
  <c r="O49" i="75"/>
  <c r="D56" i="75"/>
  <c r="O56" i="75" s="1"/>
  <c r="F56" i="67"/>
  <c r="F56" i="68"/>
  <c r="O49" i="74"/>
  <c r="O56" i="74"/>
  <c r="O40" i="69"/>
  <c r="O49" i="70"/>
  <c r="O56" i="70"/>
  <c r="O49" i="76"/>
  <c r="I49" i="67" s="1"/>
  <c r="I49" i="68"/>
  <c r="D56" i="76"/>
  <c r="E49" i="69"/>
  <c r="F49" i="69" s="1"/>
  <c r="K49" i="67"/>
  <c r="O49" i="66"/>
  <c r="L49" i="68"/>
  <c r="H47" i="67"/>
  <c r="H47" i="68"/>
  <c r="G49" i="69"/>
  <c r="G56" i="69"/>
  <c r="J47" i="68"/>
  <c r="J47" i="67"/>
  <c r="G49" i="68"/>
  <c r="G49" i="67"/>
  <c r="G56" i="67"/>
  <c r="G56" i="68"/>
  <c r="H49" i="69" l="1"/>
  <c r="O47" i="67"/>
  <c r="H56" i="68"/>
  <c r="H56" i="67"/>
  <c r="J56" i="67"/>
  <c r="J56" i="68"/>
  <c r="H56" i="69"/>
  <c r="O56" i="76"/>
  <c r="I56" i="67" s="1"/>
  <c r="I56" i="68"/>
  <c r="D56" i="68"/>
  <c r="D56" i="67"/>
  <c r="H49" i="68"/>
  <c r="H49" i="67"/>
  <c r="J49" i="68"/>
  <c r="J49" i="67"/>
  <c r="L56" i="68"/>
  <c r="O56" i="66"/>
  <c r="D49" i="68"/>
  <c r="D49" i="67"/>
  <c r="K47" i="68"/>
  <c r="O47" i="68" s="1"/>
  <c r="O47" i="69" s="1"/>
  <c r="K49" i="68" l="1"/>
  <c r="O49" i="68" s="1"/>
  <c r="O49" i="69" s="1"/>
  <c r="O49" i="67"/>
  <c r="O56" i="67"/>
  <c r="K56" i="68"/>
  <c r="O56" i="68" s="1"/>
  <c r="O56" i="69" s="1"/>
</calcChain>
</file>

<file path=xl/sharedStrings.xml><?xml version="1.0" encoding="utf-8"?>
<sst xmlns="http://schemas.openxmlformats.org/spreadsheetml/2006/main" count="898" uniqueCount="198">
  <si>
    <t>外ヶ浜町</t>
    <rPh sb="0" eb="1">
      <t>ソト</t>
    </rPh>
    <rPh sb="2" eb="3">
      <t>ハマ</t>
    </rPh>
    <rPh sb="3" eb="4">
      <t>マチ</t>
    </rPh>
    <phoneticPr fontId="2"/>
  </si>
  <si>
    <t>つがる市</t>
    <rPh sb="3" eb="4">
      <t>シ</t>
    </rPh>
    <phoneticPr fontId="2"/>
  </si>
  <si>
    <t>東北運輸局青森運輸支局</t>
    <rPh sb="7" eb="9">
      <t>ウンユ</t>
    </rPh>
    <phoneticPr fontId="2"/>
  </si>
  <si>
    <t>市  町  村  別</t>
    <phoneticPr fontId="2"/>
  </si>
  <si>
    <t>平　川　市</t>
    <rPh sb="0" eb="1">
      <t>ヒラ</t>
    </rPh>
    <rPh sb="2" eb="3">
      <t>カワ</t>
    </rPh>
    <rPh sb="4" eb="5">
      <t>シ</t>
    </rPh>
    <phoneticPr fontId="2"/>
  </si>
  <si>
    <t>合 計</t>
    <phoneticPr fontId="2"/>
  </si>
  <si>
    <t>小  型  二 輪 車</t>
    <phoneticPr fontId="2"/>
  </si>
  <si>
    <t>総      合      計</t>
    <phoneticPr fontId="2"/>
  </si>
  <si>
    <t>　</t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</si>
  <si>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</si>
  <si>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</si>
  <si>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</si>
  <si>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</si>
  <si>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</si>
  <si>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</si>
  <si>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</si>
  <si>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</si>
  <si>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</si>
  <si>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</si>
  <si>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</si>
  <si>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</si>
  <si>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</si>
  <si>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</si>
  <si>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</si>
  <si>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</si>
  <si>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七市計</t>
    <rPh sb="0" eb="1">
      <t>ナナ</t>
    </rPh>
    <phoneticPr fontId="2"/>
  </si>
  <si>
    <t xml:space="preserve"> </t>
  </si>
  <si>
    <t>中泊町</t>
    <rPh sb="1" eb="2">
      <t>トマリ</t>
    </rPh>
    <phoneticPr fontId="2"/>
  </si>
  <si>
    <t>おいらせ町</t>
    <rPh sb="4" eb="5">
      <t>チョウ</t>
    </rPh>
    <phoneticPr fontId="2"/>
  </si>
  <si>
    <t>二      輪</t>
    <phoneticPr fontId="2"/>
  </si>
  <si>
    <t>軽 自 動 車</t>
    <phoneticPr fontId="2"/>
  </si>
  <si>
    <t>乗   合   車</t>
    <phoneticPr fontId="2"/>
  </si>
  <si>
    <t>特      種</t>
    <phoneticPr fontId="2"/>
  </si>
  <si>
    <t>乗   用   車</t>
    <phoneticPr fontId="2"/>
  </si>
  <si>
    <t>乗    合    車</t>
    <phoneticPr fontId="2"/>
  </si>
  <si>
    <t>横浜町を除く野辺地町　　　　　上北郡</t>
    <phoneticPr fontId="2"/>
  </si>
  <si>
    <t>藤崎町</t>
    <phoneticPr fontId="2"/>
  </si>
  <si>
    <t>佐井村</t>
    <phoneticPr fontId="2"/>
  </si>
  <si>
    <t>階上町</t>
    <phoneticPr fontId="2"/>
  </si>
  <si>
    <t>南部町</t>
    <phoneticPr fontId="2"/>
  </si>
  <si>
    <t xml:space="preserve">   三　　戸　　郡</t>
    <phoneticPr fontId="2"/>
  </si>
  <si>
    <t xml:space="preserve">   ＜青森県内市町村別自動車保有車両数＞</t>
    <phoneticPr fontId="2"/>
  </si>
  <si>
    <t>市  町  村  別</t>
    <phoneticPr fontId="2"/>
  </si>
  <si>
    <t>青森市　</t>
    <phoneticPr fontId="2"/>
  </si>
  <si>
    <t>弘前市</t>
    <phoneticPr fontId="2"/>
  </si>
  <si>
    <t>黒石市</t>
    <phoneticPr fontId="2"/>
  </si>
  <si>
    <t>五所川原市</t>
    <phoneticPr fontId="2"/>
  </si>
  <si>
    <t>むつ市</t>
    <phoneticPr fontId="2"/>
  </si>
  <si>
    <t>八戸市</t>
    <phoneticPr fontId="2"/>
  </si>
  <si>
    <t>十和田市</t>
    <phoneticPr fontId="2"/>
  </si>
  <si>
    <t>三沢市</t>
    <phoneticPr fontId="2"/>
  </si>
  <si>
    <t>駐留軍内数</t>
    <phoneticPr fontId="2"/>
  </si>
  <si>
    <t>市計</t>
    <phoneticPr fontId="2"/>
  </si>
  <si>
    <t>用途別</t>
    <phoneticPr fontId="2"/>
  </si>
  <si>
    <t>車種別</t>
    <phoneticPr fontId="2"/>
  </si>
  <si>
    <t>業態別</t>
    <phoneticPr fontId="2"/>
  </si>
  <si>
    <t>貨    物    車</t>
    <phoneticPr fontId="2"/>
  </si>
  <si>
    <t>普通車</t>
    <phoneticPr fontId="2"/>
  </si>
  <si>
    <t>自家用</t>
    <phoneticPr fontId="2"/>
  </si>
  <si>
    <t>事業用</t>
    <phoneticPr fontId="2"/>
  </si>
  <si>
    <t>計</t>
    <phoneticPr fontId="2"/>
  </si>
  <si>
    <t>小型車</t>
    <phoneticPr fontId="2"/>
  </si>
  <si>
    <t>事業用</t>
    <phoneticPr fontId="2"/>
  </si>
  <si>
    <t>計</t>
    <phoneticPr fontId="2"/>
  </si>
  <si>
    <t>被牽引車</t>
    <phoneticPr fontId="2"/>
  </si>
  <si>
    <t>自家用</t>
    <phoneticPr fontId="2"/>
  </si>
  <si>
    <t>事業用</t>
    <phoneticPr fontId="2"/>
  </si>
  <si>
    <t>計</t>
    <phoneticPr fontId="2"/>
  </si>
  <si>
    <t>合 計</t>
    <phoneticPr fontId="2"/>
  </si>
  <si>
    <t>自家用</t>
    <phoneticPr fontId="2"/>
  </si>
  <si>
    <t>事業用</t>
    <phoneticPr fontId="2"/>
  </si>
  <si>
    <t>計</t>
    <phoneticPr fontId="2"/>
  </si>
  <si>
    <t>乗   合   車</t>
    <phoneticPr fontId="2"/>
  </si>
  <si>
    <t>普通車</t>
    <phoneticPr fontId="2"/>
  </si>
  <si>
    <t>小型車</t>
    <phoneticPr fontId="2"/>
  </si>
  <si>
    <t>自家用</t>
    <phoneticPr fontId="2"/>
  </si>
  <si>
    <t>乗   用   車</t>
    <phoneticPr fontId="2"/>
  </si>
  <si>
    <t>合 計</t>
    <phoneticPr fontId="2"/>
  </si>
  <si>
    <t>特種用途車</t>
    <phoneticPr fontId="2"/>
  </si>
  <si>
    <t>大型特殊車</t>
    <phoneticPr fontId="2"/>
  </si>
  <si>
    <t>登録車両数合計</t>
    <phoneticPr fontId="2"/>
  </si>
  <si>
    <t>小  型  二 輪 車</t>
    <phoneticPr fontId="2"/>
  </si>
  <si>
    <t>検査車両数合計</t>
    <phoneticPr fontId="2"/>
  </si>
  <si>
    <t>軽 自 動 車</t>
    <phoneticPr fontId="2"/>
  </si>
  <si>
    <t>四輪</t>
    <phoneticPr fontId="2"/>
  </si>
  <si>
    <t>乗用車</t>
    <phoneticPr fontId="2"/>
  </si>
  <si>
    <t>貨物車</t>
    <phoneticPr fontId="2"/>
  </si>
  <si>
    <t>特      種</t>
    <phoneticPr fontId="2"/>
  </si>
  <si>
    <t>二      輪</t>
    <phoneticPr fontId="2"/>
  </si>
  <si>
    <t>総      合      計</t>
    <phoneticPr fontId="2"/>
  </si>
  <si>
    <t>市  町  村  別</t>
    <phoneticPr fontId="2"/>
  </si>
  <si>
    <t>東津軽郡</t>
    <phoneticPr fontId="2"/>
  </si>
  <si>
    <t>西津軽郡</t>
    <phoneticPr fontId="2"/>
  </si>
  <si>
    <t>中津軽郡</t>
    <phoneticPr fontId="2"/>
  </si>
  <si>
    <t>南津軽郡</t>
    <phoneticPr fontId="2"/>
  </si>
  <si>
    <t>北津軽郡</t>
    <phoneticPr fontId="2"/>
  </si>
  <si>
    <t>上北郡</t>
    <phoneticPr fontId="2"/>
  </si>
  <si>
    <t>下北郡</t>
    <phoneticPr fontId="2"/>
  </si>
  <si>
    <t>三戸郡</t>
    <phoneticPr fontId="2"/>
  </si>
  <si>
    <t>郡計</t>
    <phoneticPr fontId="2"/>
  </si>
  <si>
    <t>貨    物    車</t>
    <phoneticPr fontId="2"/>
  </si>
  <si>
    <t>合 計</t>
    <phoneticPr fontId="2"/>
  </si>
  <si>
    <t>小  型  二 輪 車</t>
    <phoneticPr fontId="2"/>
  </si>
  <si>
    <t>軽 自 動 車</t>
    <phoneticPr fontId="2"/>
  </si>
  <si>
    <t>特      種</t>
    <phoneticPr fontId="2"/>
  </si>
  <si>
    <t>　</t>
    <phoneticPr fontId="2"/>
  </si>
  <si>
    <t>市  町  村  別</t>
    <phoneticPr fontId="2"/>
  </si>
  <si>
    <t>東津軽郡</t>
    <phoneticPr fontId="2"/>
  </si>
  <si>
    <t>西津軽郡</t>
    <phoneticPr fontId="2"/>
  </si>
  <si>
    <t>中津軽郡</t>
    <phoneticPr fontId="2"/>
  </si>
  <si>
    <t>南津軽郡</t>
    <phoneticPr fontId="2"/>
  </si>
  <si>
    <t>北津軽郡</t>
    <phoneticPr fontId="2"/>
  </si>
  <si>
    <t>横浜町　　　野辺地町　　上北郡の内</t>
    <phoneticPr fontId="2"/>
  </si>
  <si>
    <t>下北郡</t>
    <phoneticPr fontId="2"/>
  </si>
  <si>
    <t>郡部計</t>
    <phoneticPr fontId="2"/>
  </si>
  <si>
    <t>青森管轄計</t>
    <phoneticPr fontId="2"/>
  </si>
  <si>
    <t>貨    物    車</t>
    <phoneticPr fontId="2"/>
  </si>
  <si>
    <t>合 計</t>
    <phoneticPr fontId="2"/>
  </si>
  <si>
    <t>乗   用   車</t>
    <phoneticPr fontId="2"/>
  </si>
  <si>
    <t>合 計</t>
    <phoneticPr fontId="2"/>
  </si>
  <si>
    <t>特      種</t>
    <phoneticPr fontId="2"/>
  </si>
  <si>
    <t>総      合      計</t>
    <phoneticPr fontId="2"/>
  </si>
  <si>
    <t>市  町  村  別</t>
    <phoneticPr fontId="2"/>
  </si>
  <si>
    <t>三戸郡</t>
    <phoneticPr fontId="2"/>
  </si>
  <si>
    <t>郡部計</t>
    <phoneticPr fontId="2"/>
  </si>
  <si>
    <t>三市計</t>
    <phoneticPr fontId="2"/>
  </si>
  <si>
    <t>八戸管轄計</t>
    <phoneticPr fontId="2"/>
  </si>
  <si>
    <t>総合計</t>
    <phoneticPr fontId="2"/>
  </si>
  <si>
    <t>貨    物    車</t>
    <phoneticPr fontId="2"/>
  </si>
  <si>
    <t>乗   合   車</t>
    <phoneticPr fontId="2"/>
  </si>
  <si>
    <t>小  型  二 輪 車</t>
    <phoneticPr fontId="2"/>
  </si>
  <si>
    <t>総      合      計</t>
    <phoneticPr fontId="2"/>
  </si>
  <si>
    <t xml:space="preserve">   東　　津　　軽　　郡</t>
    <phoneticPr fontId="2"/>
  </si>
  <si>
    <t>平内町</t>
    <phoneticPr fontId="2"/>
  </si>
  <si>
    <t>今別町</t>
    <phoneticPr fontId="2"/>
  </si>
  <si>
    <t>蓬田村</t>
    <phoneticPr fontId="2"/>
  </si>
  <si>
    <t>計</t>
    <phoneticPr fontId="2"/>
  </si>
  <si>
    <t>合 計</t>
    <phoneticPr fontId="2"/>
  </si>
  <si>
    <t>乗   用   車</t>
    <phoneticPr fontId="2"/>
  </si>
  <si>
    <t>小  型  二 輪 車</t>
    <phoneticPr fontId="2"/>
  </si>
  <si>
    <t>軽 自 動 車</t>
    <phoneticPr fontId="2"/>
  </si>
  <si>
    <t>特      種</t>
    <phoneticPr fontId="2"/>
  </si>
  <si>
    <t>二      輪</t>
    <phoneticPr fontId="2"/>
  </si>
  <si>
    <t>総      合      計</t>
    <phoneticPr fontId="2"/>
  </si>
  <si>
    <t xml:space="preserve">   西　　津　　軽　　郡</t>
    <phoneticPr fontId="2"/>
  </si>
  <si>
    <t>市  町  村  別</t>
    <phoneticPr fontId="2"/>
  </si>
  <si>
    <t>鰺ｹ沢町</t>
    <phoneticPr fontId="2"/>
  </si>
  <si>
    <t>深浦町</t>
    <phoneticPr fontId="2"/>
  </si>
  <si>
    <t>計</t>
    <phoneticPr fontId="2"/>
  </si>
  <si>
    <t>貨    物    車</t>
    <phoneticPr fontId="2"/>
  </si>
  <si>
    <t>合 計</t>
    <phoneticPr fontId="2"/>
  </si>
  <si>
    <t>乗   合   車</t>
    <phoneticPr fontId="2"/>
  </si>
  <si>
    <t>乗   用   車</t>
    <phoneticPr fontId="2"/>
  </si>
  <si>
    <t>小  型  二 輪 車</t>
    <phoneticPr fontId="2"/>
  </si>
  <si>
    <t>軽 自 動 車</t>
    <phoneticPr fontId="2"/>
  </si>
  <si>
    <t>特      種</t>
    <phoneticPr fontId="2"/>
  </si>
  <si>
    <t>二      輪</t>
    <phoneticPr fontId="2"/>
  </si>
  <si>
    <t>総      合      計</t>
    <phoneticPr fontId="2"/>
  </si>
  <si>
    <t xml:space="preserve">   中　　津　　軽　　郡</t>
    <phoneticPr fontId="2"/>
  </si>
  <si>
    <t>西目屋村</t>
    <phoneticPr fontId="2"/>
  </si>
  <si>
    <t>乗   用   車</t>
    <phoneticPr fontId="2"/>
  </si>
  <si>
    <t>軽 自 動 車</t>
    <phoneticPr fontId="2"/>
  </si>
  <si>
    <t>特      種</t>
    <phoneticPr fontId="2"/>
  </si>
  <si>
    <t>二      輪</t>
    <phoneticPr fontId="2"/>
  </si>
  <si>
    <t xml:space="preserve">   南　　津　　軽　　郡</t>
    <phoneticPr fontId="2"/>
  </si>
  <si>
    <t>市  町  村  別</t>
    <phoneticPr fontId="2"/>
  </si>
  <si>
    <t>大鰐町</t>
    <phoneticPr fontId="2"/>
  </si>
  <si>
    <t>田舎舘村</t>
    <phoneticPr fontId="2"/>
  </si>
  <si>
    <t>計</t>
    <phoneticPr fontId="2"/>
  </si>
  <si>
    <t>貨    物    車</t>
    <phoneticPr fontId="2"/>
  </si>
  <si>
    <t>合 計</t>
    <phoneticPr fontId="2"/>
  </si>
  <si>
    <t>乗   合   車</t>
    <phoneticPr fontId="2"/>
  </si>
  <si>
    <t>乗   用   車</t>
    <phoneticPr fontId="2"/>
  </si>
  <si>
    <t>小  型  二 輪 車</t>
    <phoneticPr fontId="2"/>
  </si>
  <si>
    <t>総      合      計</t>
    <phoneticPr fontId="2"/>
  </si>
  <si>
    <t xml:space="preserve">   北　　津　　軽　　郡</t>
    <phoneticPr fontId="2"/>
  </si>
  <si>
    <t>板柳町</t>
    <phoneticPr fontId="2"/>
  </si>
  <si>
    <t>鶴田町</t>
    <phoneticPr fontId="2"/>
  </si>
  <si>
    <t>計</t>
    <phoneticPr fontId="2"/>
  </si>
  <si>
    <t>貨    物    車</t>
    <phoneticPr fontId="2"/>
  </si>
  <si>
    <t xml:space="preserve">   下　　北　　郡</t>
    <phoneticPr fontId="2"/>
  </si>
  <si>
    <t>大間町</t>
    <phoneticPr fontId="2"/>
  </si>
  <si>
    <t>東通村</t>
    <phoneticPr fontId="2"/>
  </si>
  <si>
    <t>風間浦村</t>
    <phoneticPr fontId="2"/>
  </si>
  <si>
    <t xml:space="preserve">   上　　北　　郡</t>
    <phoneticPr fontId="2"/>
  </si>
  <si>
    <t>野辺地町</t>
    <phoneticPr fontId="2"/>
  </si>
  <si>
    <t>横浜町</t>
    <phoneticPr fontId="2"/>
  </si>
  <si>
    <t>六戸町</t>
    <phoneticPr fontId="2"/>
  </si>
  <si>
    <t>七戸町</t>
    <phoneticPr fontId="2"/>
  </si>
  <si>
    <t>東北町</t>
    <phoneticPr fontId="2"/>
  </si>
  <si>
    <t>六ヶ所村</t>
    <phoneticPr fontId="2"/>
  </si>
  <si>
    <t>三戸町</t>
    <phoneticPr fontId="2"/>
  </si>
  <si>
    <t>五戸町</t>
    <phoneticPr fontId="2"/>
  </si>
  <si>
    <t>田子町</t>
    <phoneticPr fontId="2"/>
  </si>
  <si>
    <t>新郷村</t>
    <phoneticPr fontId="2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</si>
  <si>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2"/>
  </si>
  <si>
    <t>届出車両数合計</t>
    <rPh sb="0" eb="7">
      <t>トドケデシャリョウスウゴウケイ</t>
    </rPh>
    <phoneticPr fontId="2"/>
  </si>
  <si>
    <t>　平成31年3月31日現在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</si>
</sst>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4"/>
      <name val="HG明朝E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39994506668294322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1" fillId="0" borderId="0"/>
    <xf numFmtId="0" fontId="36" fillId="4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42"/>
    <xf numFmtId="0" fontId="6" fillId="0" borderId="0" xfId="42" applyFont="1"/>
    <xf numFmtId="0" fontId="7" fillId="0" borderId="0" xfId="42" applyFont="1"/>
    <xf numFmtId="0" fontId="8" fillId="0" borderId="0" xfId="42" applyFont="1"/>
    <xf numFmtId="0" fontId="4" fillId="0" borderId="0" xfId="42" applyFont="1"/>
    <xf numFmtId="0" fontId="9" fillId="0" borderId="0" xfId="42" applyFont="1"/>
    <xf numFmtId="0" fontId="11" fillId="0" borderId="13" xfId="42" applyFont="1" applyBorder="1" applyAlignment="1">
      <alignment horizontal="center" vertical="center"/>
    </xf>
    <xf numFmtId="38" fontId="1" fillId="0" borderId="14" xfId="33" applyFont="1" applyBorder="1" applyAlignment="1">
      <alignment vertical="center"/>
    </xf>
    <xf numFmtId="38" fontId="1" fillId="0" borderId="15" xfId="33" applyFont="1" applyBorder="1" applyAlignment="1">
      <alignment vertical="center"/>
    </xf>
    <xf numFmtId="0" fontId="11" fillId="0" borderId="16" xfId="42" applyFont="1" applyBorder="1" applyAlignment="1">
      <alignment horizontal="center" vertical="center"/>
    </xf>
    <xf numFmtId="38" fontId="1" fillId="0" borderId="17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0" fontId="11" fillId="0" borderId="19" xfId="42" applyFont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2" xfId="33" applyFont="1" applyBorder="1" applyAlignment="1">
      <alignment vertical="center"/>
    </xf>
    <xf numFmtId="0" fontId="11" fillId="0" borderId="23" xfId="42" applyFont="1" applyBorder="1" applyAlignment="1">
      <alignment horizontal="center" vertical="center"/>
    </xf>
    <xf numFmtId="38" fontId="1" fillId="0" borderId="12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38" fontId="1" fillId="0" borderId="11" xfId="33" applyFont="1" applyBorder="1" applyAlignment="1">
      <alignment vertical="center"/>
    </xf>
    <xf numFmtId="38" fontId="1" fillId="0" borderId="25" xfId="33" applyFont="1" applyBorder="1" applyAlignment="1">
      <alignment vertical="center"/>
    </xf>
    <xf numFmtId="0" fontId="12" fillId="0" borderId="0" xfId="42" applyFont="1"/>
    <xf numFmtId="0" fontId="13" fillId="0" borderId="0" xfId="42" applyFont="1"/>
    <xf numFmtId="0" fontId="3" fillId="0" borderId="0" xfId="42" applyFont="1"/>
    <xf numFmtId="0" fontId="14" fillId="0" borderId="0" xfId="42" applyFont="1" applyAlignment="1">
      <alignment horizontal="left"/>
    </xf>
    <xf numFmtId="38" fontId="1" fillId="0" borderId="26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9" xfId="33" applyFont="1" applyBorder="1" applyAlignment="1">
      <alignment vertical="center"/>
    </xf>
    <xf numFmtId="0" fontId="1" fillId="0" borderId="15" xfId="42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0" fontId="1" fillId="0" borderId="18" xfId="42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38" fontId="1" fillId="0" borderId="33" xfId="33" applyFont="1" applyBorder="1" applyAlignment="1">
      <alignment vertical="center"/>
    </xf>
    <xf numFmtId="0" fontId="1" fillId="0" borderId="34" xfId="42" applyFont="1" applyBorder="1" applyAlignment="1">
      <alignment vertical="center"/>
    </xf>
    <xf numFmtId="38" fontId="1" fillId="0" borderId="35" xfId="33" applyFont="1" applyBorder="1" applyAlignment="1">
      <alignment vertical="center"/>
    </xf>
    <xf numFmtId="0" fontId="1" fillId="0" borderId="22" xfId="42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38" xfId="33" applyFont="1" applyBorder="1" applyAlignment="1">
      <alignment vertical="center"/>
    </xf>
    <xf numFmtId="38" fontId="1" fillId="0" borderId="13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23" xfId="33" applyFont="1" applyBorder="1" applyAlignment="1">
      <alignment vertical="center"/>
    </xf>
    <xf numFmtId="0" fontId="1" fillId="0" borderId="0" xfId="42" applyBorder="1"/>
    <xf numFmtId="38" fontId="1" fillId="0" borderId="39" xfId="33" applyFont="1" applyBorder="1" applyAlignment="1">
      <alignment vertical="center"/>
    </xf>
    <xf numFmtId="0" fontId="15" fillId="0" borderId="0" xfId="42" applyFont="1"/>
    <xf numFmtId="0" fontId="16" fillId="0" borderId="0" xfId="42" applyFont="1"/>
    <xf numFmtId="0" fontId="17" fillId="0" borderId="0" xfId="42" applyFont="1"/>
    <xf numFmtId="0" fontId="18" fillId="0" borderId="0" xfId="42" applyFont="1"/>
    <xf numFmtId="0" fontId="14" fillId="0" borderId="0" xfId="42" applyFont="1"/>
    <xf numFmtId="38" fontId="1" fillId="0" borderId="40" xfId="33" applyFont="1" applyBorder="1" applyAlignment="1">
      <alignment vertical="center"/>
    </xf>
    <xf numFmtId="38" fontId="1" fillId="0" borderId="41" xfId="33" applyFont="1" applyBorder="1" applyAlignment="1">
      <alignment vertical="center"/>
    </xf>
    <xf numFmtId="0" fontId="5" fillId="0" borderId="0" xfId="42" applyFont="1"/>
    <xf numFmtId="38" fontId="1" fillId="0" borderId="42" xfId="33" applyFont="1" applyBorder="1" applyAlignment="1">
      <alignment vertical="center"/>
    </xf>
    <xf numFmtId="38" fontId="1" fillId="0" borderId="43" xfId="33" applyFont="1" applyBorder="1" applyAlignment="1">
      <alignment vertical="center"/>
    </xf>
    <xf numFmtId="38" fontId="1" fillId="0" borderId="44" xfId="33" applyFont="1" applyBorder="1" applyAlignment="1">
      <alignment vertical="center"/>
    </xf>
    <xf numFmtId="38" fontId="1" fillId="0" borderId="45" xfId="33" applyFont="1" applyBorder="1" applyAlignment="1">
      <alignment vertical="center"/>
    </xf>
    <xf numFmtId="38" fontId="1" fillId="0" borderId="46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48" xfId="33" applyFont="1" applyBorder="1" applyAlignment="1">
      <alignment vertical="center"/>
    </xf>
    <xf numFmtId="38" fontId="1" fillId="0" borderId="49" xfId="33" applyFont="1" applyBorder="1" applyAlignment="1">
      <alignment vertical="center"/>
    </xf>
    <xf numFmtId="38" fontId="1" fillId="0" borderId="50" xfId="33" applyFont="1" applyBorder="1" applyAlignment="1">
      <alignment vertical="center"/>
    </xf>
    <xf numFmtId="38" fontId="1" fillId="0" borderId="51" xfId="33" applyFont="1" applyBorder="1" applyAlignment="1">
      <alignment vertical="center"/>
    </xf>
    <xf numFmtId="38" fontId="1" fillId="0" borderId="52" xfId="33" applyFont="1" applyBorder="1" applyAlignment="1">
      <alignment vertical="center"/>
    </xf>
    <xf numFmtId="38" fontId="1" fillId="0" borderId="53" xfId="33" applyFont="1" applyBorder="1" applyAlignment="1">
      <alignment vertical="center"/>
    </xf>
    <xf numFmtId="38" fontId="1" fillId="0" borderId="54" xfId="33" applyFont="1" applyBorder="1" applyAlignment="1">
      <alignment vertical="center"/>
    </xf>
    <xf numFmtId="38" fontId="1" fillId="0" borderId="55" xfId="33" applyFont="1" applyBorder="1" applyAlignment="1">
      <alignment vertical="center"/>
    </xf>
    <xf numFmtId="38" fontId="1" fillId="0" borderId="57" xfId="33" applyFont="1" applyBorder="1" applyAlignment="1">
      <alignment vertical="center"/>
    </xf>
    <xf numFmtId="38" fontId="1" fillId="0" borderId="58" xfId="33" applyFont="1" applyBorder="1" applyAlignment="1">
      <alignment vertical="center"/>
    </xf>
    <xf numFmtId="38" fontId="1" fillId="24" borderId="59" xfId="33" applyFont="1" applyFill="1" applyBorder="1" applyAlignment="1">
      <alignment vertical="center"/>
    </xf>
    <xf numFmtId="38" fontId="1" fillId="24" borderId="60" xfId="33" applyFont="1" applyFill="1" applyBorder="1" applyAlignment="1">
      <alignment vertical="center"/>
    </xf>
    <xf numFmtId="38" fontId="1" fillId="24" borderId="61" xfId="33" applyFont="1" applyFill="1" applyBorder="1" applyAlignment="1">
      <alignment vertical="center"/>
    </xf>
    <xf numFmtId="38" fontId="1" fillId="24" borderId="62" xfId="33" applyFont="1" applyFill="1" applyBorder="1" applyAlignment="1">
      <alignment vertical="center"/>
    </xf>
    <xf numFmtId="38" fontId="1" fillId="24" borderId="21" xfId="33" applyFont="1" applyFill="1" applyBorder="1" applyAlignment="1">
      <alignment vertical="center"/>
    </xf>
    <xf numFmtId="38" fontId="1" fillId="24" borderId="22" xfId="33" applyFont="1" applyFill="1" applyBorder="1" applyAlignment="1">
      <alignment vertical="center"/>
    </xf>
    <xf numFmtId="38" fontId="1" fillId="24" borderId="63" xfId="33" applyFont="1" applyFill="1" applyBorder="1" applyAlignment="1">
      <alignment vertical="center"/>
    </xf>
    <xf numFmtId="38" fontId="1" fillId="24" borderId="64" xfId="33" applyFont="1" applyFill="1" applyBorder="1" applyAlignment="1">
      <alignment vertical="center"/>
    </xf>
    <xf numFmtId="38" fontId="1" fillId="24" borderId="65" xfId="33" applyFont="1" applyFill="1" applyBorder="1" applyAlignment="1">
      <alignment vertical="center"/>
    </xf>
    <xf numFmtId="38" fontId="1" fillId="24" borderId="36" xfId="33" applyFont="1" applyFill="1" applyBorder="1" applyAlignment="1">
      <alignment vertical="center"/>
    </xf>
    <xf numFmtId="0" fontId="1" fillId="24" borderId="22" xfId="42" applyFont="1" applyFill="1" applyBorder="1" applyAlignment="1">
      <alignment vertical="center"/>
    </xf>
    <xf numFmtId="38" fontId="1" fillId="24" borderId="55" xfId="33" applyFont="1" applyFill="1" applyBorder="1" applyAlignment="1">
      <alignment vertical="center"/>
    </xf>
    <xf numFmtId="38" fontId="1" fillId="24" borderId="53" xfId="33" applyFont="1" applyFill="1" applyBorder="1" applyAlignment="1">
      <alignment vertical="center"/>
    </xf>
    <xf numFmtId="38" fontId="1" fillId="0" borderId="10" xfId="33" applyFont="1" applyBorder="1" applyAlignment="1">
      <alignment vertical="center"/>
    </xf>
    <xf numFmtId="38" fontId="1" fillId="24" borderId="18" xfId="33" applyFont="1" applyFill="1" applyBorder="1" applyAlignment="1">
      <alignment vertical="center"/>
    </xf>
    <xf numFmtId="38" fontId="1" fillId="24" borderId="25" xfId="33" applyFont="1" applyFill="1" applyBorder="1" applyAlignment="1">
      <alignment vertical="center"/>
    </xf>
    <xf numFmtId="38" fontId="1" fillId="24" borderId="66" xfId="33" applyFont="1" applyFill="1" applyBorder="1" applyAlignment="1">
      <alignment vertical="center"/>
    </xf>
    <xf numFmtId="38" fontId="1" fillId="24" borderId="67" xfId="33" applyFont="1" applyFill="1" applyBorder="1" applyAlignment="1">
      <alignment vertical="center"/>
    </xf>
    <xf numFmtId="0" fontId="1" fillId="0" borderId="28" xfId="42" applyFont="1" applyBorder="1" applyAlignment="1">
      <alignment vertical="center"/>
    </xf>
    <xf numFmtId="38" fontId="1" fillId="24" borderId="32" xfId="33" applyFont="1" applyFill="1" applyBorder="1" applyAlignment="1">
      <alignment vertical="center"/>
    </xf>
    <xf numFmtId="0" fontId="1" fillId="0" borderId="55" xfId="42" applyFont="1" applyBorder="1" applyAlignment="1">
      <alignment vertical="center"/>
    </xf>
    <xf numFmtId="38" fontId="1" fillId="24" borderId="39" xfId="33" applyFont="1" applyFill="1" applyBorder="1" applyAlignment="1">
      <alignment vertical="center"/>
    </xf>
    <xf numFmtId="38" fontId="1" fillId="24" borderId="43" xfId="33" applyFont="1" applyFill="1" applyBorder="1" applyAlignment="1">
      <alignment vertical="center"/>
    </xf>
    <xf numFmtId="38" fontId="0" fillId="0" borderId="15" xfId="33" applyFont="1" applyBorder="1" applyAlignment="1">
      <alignment vertical="center"/>
    </xf>
    <xf numFmtId="0" fontId="11" fillId="0" borderId="68" xfId="42" applyFont="1" applyBorder="1" applyAlignment="1">
      <alignment horizontal="center" vertical="center"/>
    </xf>
    <xf numFmtId="0" fontId="11" fillId="0" borderId="15" xfId="42" applyFont="1" applyBorder="1" applyAlignment="1">
      <alignment horizontal="center" vertical="center"/>
    </xf>
    <xf numFmtId="0" fontId="11" fillId="0" borderId="30" xfId="42" applyFont="1" applyBorder="1" applyAlignment="1">
      <alignment horizontal="center" vertical="center"/>
    </xf>
    <xf numFmtId="0" fontId="11" fillId="0" borderId="18" xfId="42" applyFont="1" applyBorder="1" applyAlignment="1">
      <alignment horizontal="center" vertical="center"/>
    </xf>
    <xf numFmtId="0" fontId="11" fillId="0" borderId="69" xfId="42" applyFont="1" applyBorder="1" applyAlignment="1">
      <alignment horizontal="center" vertical="center"/>
    </xf>
    <xf numFmtId="0" fontId="11" fillId="0" borderId="34" xfId="42" applyFont="1" applyBorder="1" applyAlignment="1">
      <alignment horizontal="center" vertical="center"/>
    </xf>
    <xf numFmtId="0" fontId="11" fillId="0" borderId="65" xfId="42" applyFont="1" applyBorder="1" applyAlignment="1">
      <alignment horizontal="center" vertical="center"/>
    </xf>
    <xf numFmtId="0" fontId="11" fillId="0" borderId="22" xfId="42" applyFont="1" applyBorder="1" applyAlignment="1">
      <alignment horizontal="center" vertical="center"/>
    </xf>
    <xf numFmtId="0" fontId="11" fillId="0" borderId="39" xfId="42" applyFont="1" applyBorder="1" applyAlignment="1">
      <alignment horizontal="center" vertical="center"/>
    </xf>
    <xf numFmtId="0" fontId="11" fillId="24" borderId="65" xfId="42" applyFont="1" applyFill="1" applyBorder="1" applyAlignment="1">
      <alignment horizontal="center" vertical="center"/>
    </xf>
    <xf numFmtId="0" fontId="11" fillId="24" borderId="22" xfId="42" applyFont="1" applyFill="1" applyBorder="1" applyAlignment="1">
      <alignment horizontal="center" vertical="center"/>
    </xf>
    <xf numFmtId="0" fontId="11" fillId="24" borderId="39" xfId="42" applyFont="1" applyFill="1" applyBorder="1" applyAlignment="1">
      <alignment horizontal="center" vertical="center"/>
    </xf>
    <xf numFmtId="0" fontId="19" fillId="0" borderId="0" xfId="42" quotePrefix="1" applyFont="1" applyAlignment="1">
      <alignment horizontal="center" vertical="center"/>
    </xf>
    <xf numFmtId="0" fontId="19" fillId="0" borderId="0" xfId="42" applyFont="1" applyAlignment="1">
      <alignment horizontal="center" vertical="center"/>
    </xf>
    <xf numFmtId="0" fontId="11" fillId="0" borderId="65" xfId="42" applyFont="1" applyBorder="1" applyAlignment="1">
      <alignment horizontal="center" vertical="distributed"/>
    </xf>
    <xf numFmtId="0" fontId="11" fillId="0" borderId="22" xfId="42" applyFont="1" applyBorder="1" applyAlignment="1">
      <alignment horizontal="center" vertical="distributed"/>
    </xf>
    <xf numFmtId="0" fontId="11" fillId="0" borderId="39" xfId="42" applyFont="1" applyBorder="1" applyAlignment="1">
      <alignment horizontal="center" vertical="distributed"/>
    </xf>
    <xf numFmtId="0" fontId="11" fillId="0" borderId="70" xfId="42" applyFont="1" applyBorder="1" applyAlignment="1">
      <alignment horizontal="center" vertical="center" textRotation="255"/>
    </xf>
    <xf numFmtId="0" fontId="11" fillId="0" borderId="30" xfId="42" applyFont="1" applyBorder="1" applyAlignment="1">
      <alignment horizontal="center" vertical="center" textRotation="255"/>
    </xf>
    <xf numFmtId="0" fontId="11" fillId="0" borderId="71" xfId="42" applyFont="1" applyBorder="1" applyAlignment="1">
      <alignment horizontal="center" vertical="center" textRotation="255"/>
    </xf>
    <xf numFmtId="0" fontId="11" fillId="0" borderId="24" xfId="42" applyFont="1" applyBorder="1" applyAlignment="1">
      <alignment horizontal="center" vertical="center"/>
    </xf>
    <xf numFmtId="0" fontId="11" fillId="0" borderId="18" xfId="42" applyFont="1" applyBorder="1" applyAlignment="1">
      <alignment horizontal="center" vertical="distributed"/>
    </xf>
    <xf numFmtId="0" fontId="11" fillId="0" borderId="16" xfId="42" applyFont="1" applyBorder="1" applyAlignment="1">
      <alignment horizontal="center" vertical="distributed"/>
    </xf>
    <xf numFmtId="0" fontId="11" fillId="0" borderId="25" xfId="42" applyFont="1" applyBorder="1" applyAlignment="1">
      <alignment horizontal="center" vertical="distributed"/>
    </xf>
    <xf numFmtId="0" fontId="11" fillId="0" borderId="38" xfId="42" applyFont="1" applyBorder="1" applyAlignment="1">
      <alignment horizontal="center" vertical="distributed"/>
    </xf>
    <xf numFmtId="0" fontId="11" fillId="0" borderId="15" xfId="42" applyFont="1" applyBorder="1" applyAlignment="1">
      <alignment horizontal="center" vertical="distributed" textRotation="255"/>
    </xf>
    <xf numFmtId="0" fontId="11" fillId="0" borderId="18" xfId="42" applyFont="1" applyBorder="1" applyAlignment="1">
      <alignment horizontal="center" vertical="distributed" textRotation="255"/>
    </xf>
    <xf numFmtId="0" fontId="11" fillId="0" borderId="34" xfId="42" applyFont="1" applyBorder="1" applyAlignment="1">
      <alignment horizontal="center" vertical="distributed" textRotation="255"/>
    </xf>
    <xf numFmtId="0" fontId="11" fillId="24" borderId="63" xfId="42" applyFont="1" applyFill="1" applyBorder="1" applyAlignment="1">
      <alignment horizontal="center" vertical="distributed" textRotation="255"/>
    </xf>
    <xf numFmtId="0" fontId="11" fillId="24" borderId="60" xfId="42" applyFont="1" applyFill="1" applyBorder="1" applyAlignment="1">
      <alignment horizontal="center" vertical="distributed" textRotation="255"/>
    </xf>
    <xf numFmtId="0" fontId="11" fillId="24" borderId="67" xfId="42" applyFont="1" applyFill="1" applyBorder="1" applyAlignment="1">
      <alignment horizontal="center" vertical="distributed" textRotation="255"/>
    </xf>
    <xf numFmtId="0" fontId="11" fillId="0" borderId="68" xfId="42" applyFont="1" applyBorder="1" applyAlignment="1">
      <alignment vertical="center" textRotation="255"/>
    </xf>
    <xf numFmtId="0" fontId="11" fillId="0" borderId="30" xfId="42" applyFont="1" applyBorder="1" applyAlignment="1">
      <alignment vertical="center" textRotation="255"/>
    </xf>
    <xf numFmtId="0" fontId="11" fillId="0" borderId="69" xfId="42" applyFont="1" applyBorder="1" applyAlignment="1">
      <alignment vertical="center" textRotation="255"/>
    </xf>
    <xf numFmtId="0" fontId="11" fillId="0" borderId="15" xfId="42" applyFont="1" applyBorder="1" applyAlignment="1">
      <alignment horizontal="center" vertical="center" textRotation="255"/>
    </xf>
    <xf numFmtId="0" fontId="11" fillId="0" borderId="18" xfId="42" applyFont="1" applyBorder="1" applyAlignment="1">
      <alignment horizontal="center" vertical="center" textRotation="255"/>
    </xf>
    <xf numFmtId="0" fontId="11" fillId="0" borderId="34" xfId="42" applyFont="1" applyBorder="1" applyAlignment="1">
      <alignment horizontal="center" vertical="center" textRotation="255"/>
    </xf>
    <xf numFmtId="0" fontId="11" fillId="0" borderId="69" xfId="42" applyFont="1" applyBorder="1" applyAlignment="1">
      <alignment horizontal="center" vertical="center" textRotation="255"/>
    </xf>
    <xf numFmtId="0" fontId="11" fillId="0" borderId="16" xfId="42" applyFont="1" applyBorder="1" applyAlignment="1">
      <alignment horizontal="center" vertical="center" textRotation="255"/>
    </xf>
    <xf numFmtId="0" fontId="11" fillId="0" borderId="19" xfId="42" applyFont="1" applyBorder="1" applyAlignment="1">
      <alignment horizontal="center" vertical="center" textRotation="255"/>
    </xf>
    <xf numFmtId="0" fontId="10" fillId="0" borderId="0" xfId="42" applyFont="1" applyAlignment="1">
      <alignment horizontal="right" vertical="top"/>
    </xf>
    <xf numFmtId="0" fontId="1" fillId="0" borderId="0" xfId="42" applyAlignment="1">
      <alignment horizontal="right"/>
    </xf>
    <xf numFmtId="0" fontId="10" fillId="0" borderId="56" xfId="42" applyFont="1" applyBorder="1" applyAlignment="1">
      <alignment horizontal="right"/>
    </xf>
    <xf numFmtId="0" fontId="1" fillId="0" borderId="56" xfId="42" applyBorder="1" applyAlignment="1"/>
    <xf numFmtId="0" fontId="11" fillId="0" borderId="68" xfId="42" applyFont="1" applyBorder="1" applyAlignment="1">
      <alignment horizontal="center" vertical="distributed"/>
    </xf>
    <xf numFmtId="0" fontId="11" fillId="0" borderId="15" xfId="42" applyFont="1" applyBorder="1" applyAlignment="1">
      <alignment horizontal="center" vertical="distributed"/>
    </xf>
    <xf numFmtId="0" fontId="11" fillId="0" borderId="13" xfId="42" applyFont="1" applyBorder="1" applyAlignment="1">
      <alignment horizontal="center" vertical="distributed"/>
    </xf>
    <xf numFmtId="0" fontId="11" fillId="0" borderId="14" xfId="42" applyFont="1" applyBorder="1" applyAlignment="1">
      <alignment horizontal="center" vertical="distributed" textRotation="255"/>
    </xf>
    <xf numFmtId="0" fontId="11" fillId="0" borderId="17" xfId="42" applyFont="1" applyBorder="1" applyAlignment="1">
      <alignment horizontal="center" vertical="distributed" textRotation="255"/>
    </xf>
    <xf numFmtId="0" fontId="11" fillId="0" borderId="20" xfId="42" applyFont="1" applyBorder="1" applyAlignment="1">
      <alignment horizontal="center" vertical="distributed" textRotation="255"/>
    </xf>
    <xf numFmtId="0" fontId="11" fillId="0" borderId="28" xfId="42" applyFont="1" applyBorder="1" applyAlignment="1">
      <alignment horizontal="center" vertical="distributed" textRotation="255"/>
    </xf>
    <xf numFmtId="0" fontId="1" fillId="0" borderId="32" xfId="42" applyBorder="1" applyAlignment="1">
      <alignment horizontal="center" vertical="distributed" textRotation="255"/>
    </xf>
    <xf numFmtId="0" fontId="1" fillId="0" borderId="55" xfId="42" applyBorder="1" applyAlignment="1">
      <alignment horizontal="center" vertical="distributed" textRotation="255"/>
    </xf>
    <xf numFmtId="0" fontId="11" fillId="0" borderId="68" xfId="42" applyFont="1" applyBorder="1" applyAlignment="1">
      <alignment horizontal="center" vertical="center" textRotation="255"/>
    </xf>
    <xf numFmtId="0" fontId="11" fillId="0" borderId="34" xfId="42" applyFont="1" applyBorder="1" applyAlignment="1">
      <alignment horizontal="center" vertical="distributed"/>
    </xf>
    <xf numFmtId="0" fontId="11" fillId="0" borderId="19" xfId="42" applyFont="1" applyBorder="1" applyAlignment="1">
      <alignment horizontal="center" vertical="distributed"/>
    </xf>
    <xf numFmtId="0" fontId="11" fillId="24" borderId="59" xfId="42" applyFont="1" applyFill="1" applyBorder="1" applyAlignment="1">
      <alignment horizontal="center" vertical="distributed" textRotation="255"/>
    </xf>
    <xf numFmtId="0" fontId="1" fillId="24" borderId="61" xfId="42" applyFill="1" applyBorder="1"/>
    <xf numFmtId="0" fontId="1" fillId="24" borderId="72" xfId="42" applyFill="1" applyBorder="1"/>
    <xf numFmtId="0" fontId="1" fillId="0" borderId="32" xfId="42" applyBorder="1"/>
    <xf numFmtId="0" fontId="1" fillId="0" borderId="55" xfId="42" applyBorder="1"/>
    <xf numFmtId="0" fontId="11" fillId="0" borderId="32" xfId="42" applyFont="1" applyBorder="1" applyAlignment="1">
      <alignment horizontal="center" vertical="distributed" textRotation="255"/>
    </xf>
    <xf numFmtId="0" fontId="11" fillId="0" borderId="55" xfId="42" applyFont="1" applyBorder="1" applyAlignment="1">
      <alignment horizontal="center" vertical="distributed" textRotation="255"/>
    </xf>
    <xf numFmtId="0" fontId="11" fillId="0" borderId="27" xfId="42" applyFont="1" applyBorder="1" applyAlignment="1">
      <alignment horizontal="center" vertical="distributed" textRotation="255"/>
    </xf>
    <xf numFmtId="0" fontId="1" fillId="0" borderId="10" xfId="42" applyBorder="1" applyAlignment="1">
      <alignment horizontal="center" vertical="distributed"/>
    </xf>
    <xf numFmtId="0" fontId="1" fillId="0" borderId="73" xfId="42" applyBorder="1" applyAlignment="1">
      <alignment horizontal="center" vertical="distributed"/>
    </xf>
    <xf numFmtId="0" fontId="11" fillId="0" borderId="28" xfId="42" applyFont="1" applyBorder="1" applyAlignment="1">
      <alignment vertical="distributed" textRotation="255"/>
    </xf>
    <xf numFmtId="0" fontId="1" fillId="0" borderId="32" xfId="42" applyBorder="1" applyAlignment="1">
      <alignment vertical="distributed"/>
    </xf>
    <xf numFmtId="0" fontId="11" fillId="0" borderId="29" xfId="42" applyFont="1" applyBorder="1" applyAlignment="1">
      <alignment horizontal="center" vertical="distributed" textRotation="255"/>
    </xf>
    <xf numFmtId="0" fontId="1" fillId="0" borderId="58" xfId="42" applyBorder="1"/>
    <xf numFmtId="0" fontId="1" fillId="0" borderId="77" xfId="42" applyBorder="1"/>
    <xf numFmtId="0" fontId="11" fillId="0" borderId="74" xfId="42" applyFont="1" applyBorder="1" applyAlignment="1">
      <alignment horizontal="center" vertical="distributed" textRotation="255"/>
    </xf>
    <xf numFmtId="0" fontId="11" fillId="0" borderId="75" xfId="42" applyFont="1" applyBorder="1" applyAlignment="1">
      <alignment horizontal="center" vertical="distributed" textRotation="255"/>
    </xf>
    <xf numFmtId="0" fontId="11" fillId="0" borderId="76" xfId="42" applyFont="1" applyBorder="1" applyAlignment="1">
      <alignment horizontal="center" vertical="distributed" textRotation="255"/>
    </xf>
    <xf numFmtId="0" fontId="1" fillId="0" borderId="10" xfId="42" applyBorder="1"/>
    <xf numFmtId="0" fontId="1" fillId="0" borderId="73" xfId="42" applyBorder="1"/>
    <xf numFmtId="0" fontId="11" fillId="0" borderId="26" xfId="42" applyFont="1" applyBorder="1" applyAlignment="1">
      <alignment horizontal="center" vertical="distributed" textRotation="255"/>
    </xf>
    <xf numFmtId="0" fontId="1" fillId="0" borderId="57" xfId="42" applyBorder="1" applyAlignment="1">
      <alignment horizontal="center" vertical="distributed"/>
    </xf>
    <xf numFmtId="0" fontId="1" fillId="0" borderId="78" xfId="42" applyBorder="1" applyAlignment="1">
      <alignment horizontal="center" vertical="distributed"/>
    </xf>
    <xf numFmtId="0" fontId="11" fillId="24" borderId="28" xfId="42" applyFont="1" applyFill="1" applyBorder="1" applyAlignment="1">
      <alignment horizontal="center" vertical="distributed" textRotation="255"/>
    </xf>
    <xf numFmtId="0" fontId="1" fillId="24" borderId="32" xfId="42" applyFill="1" applyBorder="1"/>
    <xf numFmtId="0" fontId="1" fillId="24" borderId="55" xfId="42" applyFill="1" applyBorder="1"/>
    <xf numFmtId="0" fontId="1" fillId="0" borderId="55" xfId="42" applyBorder="1" applyAlignment="1">
      <alignment vertical="distributed"/>
    </xf>
    <xf numFmtId="0" fontId="11" fillId="0" borderId="79" xfId="42" applyFont="1" applyBorder="1" applyAlignment="1">
      <alignment horizontal="center" vertical="center"/>
    </xf>
    <xf numFmtId="0" fontId="11" fillId="0" borderId="27" xfId="42" applyFont="1" applyBorder="1" applyAlignment="1">
      <alignment horizontal="center" vertical="center"/>
    </xf>
    <xf numFmtId="0" fontId="11" fillId="0" borderId="80" xfId="42" applyFont="1" applyBorder="1" applyAlignment="1">
      <alignment horizontal="center" vertical="center"/>
    </xf>
    <xf numFmtId="0" fontId="11" fillId="0" borderId="10" xfId="42" applyFont="1" applyBorder="1" applyAlignment="1">
      <alignment horizontal="center" vertical="center"/>
    </xf>
    <xf numFmtId="0" fontId="11" fillId="0" borderId="81" xfId="42" applyFont="1" applyBorder="1" applyAlignment="1">
      <alignment horizontal="center" vertical="center"/>
    </xf>
    <xf numFmtId="0" fontId="11" fillId="0" borderId="73" xfId="42" applyFont="1" applyBorder="1" applyAlignment="1">
      <alignment horizontal="center" vertical="center"/>
    </xf>
    <xf numFmtId="0" fontId="1" fillId="0" borderId="32" xfId="42" applyBorder="1" applyAlignment="1"/>
    <xf numFmtId="0" fontId="1" fillId="0" borderId="55" xfId="42" applyBorder="1" applyAlignment="1"/>
    <xf numFmtId="0" fontId="1" fillId="0" borderId="75" xfId="42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コピー ～ 市町村 管轄 郡別☆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FFFFCC"/>
      <color rgb="FFFFFF99"/>
      <color rgb="FFCCFFCC"/>
      <color rgb="FFFFCC00"/>
      <color rgb="FF00CC99"/>
      <color rgb="FF6699FF"/>
      <color rgb="FFFF9966"/>
      <color rgb="FFFF9900"/>
      <color rgb="FF00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>
      <c r="C3" s="47"/>
      <c r="D3" s="47"/>
      <c r="E3" s="47"/>
      <c r="F3" s="47"/>
      <c r="G3" s="47"/>
    </row>
    <row r="4" spans="1:15" ht="15" customHeight="1" x14ac:dyDescent="0.2">
      <c r="B4" s="2"/>
      <c r="C4" s="2"/>
      <c r="D4" s="2"/>
      <c r="E4" s="2"/>
      <c r="F4" s="2"/>
      <c r="G4" s="3"/>
    </row>
    <row r="5" spans="1:15" ht="15" customHeight="1" x14ac:dyDescent="0.15">
      <c r="A5" s="4" t="s">
        <v>41</v>
      </c>
      <c r="B5" s="5"/>
      <c r="C5" s="6"/>
      <c r="D5" s="6"/>
      <c r="E5" s="6"/>
      <c r="M5" s="137" t="s">
        <v>2</v>
      </c>
      <c r="N5" s="138"/>
      <c r="O5" s="138"/>
    </row>
    <row r="6" spans="1:15" ht="15" customHeight="1" thickBot="1" x14ac:dyDescent="0.2">
      <c r="M6" s="139" t="s">
        <v>197</v>
      </c>
      <c r="N6" s="140"/>
      <c r="O6" s="140"/>
    </row>
    <row r="7" spans="1:15" ht="48" customHeight="1" x14ac:dyDescent="0.15">
      <c r="A7" s="141" t="s">
        <v>42</v>
      </c>
      <c r="B7" s="142"/>
      <c r="C7" s="143"/>
      <c r="D7" s="144" t="s">
        <v>43</v>
      </c>
      <c r="E7" s="122" t="s">
        <v>44</v>
      </c>
      <c r="F7" s="122" t="s">
        <v>45</v>
      </c>
      <c r="G7" s="122" t="s">
        <v>46</v>
      </c>
      <c r="H7" s="122" t="s">
        <v>47</v>
      </c>
      <c r="I7" s="147" t="s">
        <v>1</v>
      </c>
      <c r="J7" s="147" t="s">
        <v>4</v>
      </c>
      <c r="K7" s="122" t="s">
        <v>48</v>
      </c>
      <c r="L7" s="122" t="s">
        <v>49</v>
      </c>
      <c r="M7" s="122" t="s">
        <v>50</v>
      </c>
      <c r="N7" s="122" t="s">
        <v>51</v>
      </c>
      <c r="O7" s="125" t="s">
        <v>52</v>
      </c>
    </row>
    <row r="8" spans="1:15" ht="13.5" customHeight="1" x14ac:dyDescent="0.15">
      <c r="A8" s="115" t="s">
        <v>53</v>
      </c>
      <c r="B8" s="132" t="s">
        <v>54</v>
      </c>
      <c r="C8" s="135" t="s">
        <v>55</v>
      </c>
      <c r="D8" s="145"/>
      <c r="E8" s="123"/>
      <c r="F8" s="123"/>
      <c r="G8" s="123"/>
      <c r="H8" s="123"/>
      <c r="I8" s="148"/>
      <c r="J8" s="148"/>
      <c r="K8" s="123"/>
      <c r="L8" s="123"/>
      <c r="M8" s="123"/>
      <c r="N8" s="123"/>
      <c r="O8" s="126"/>
    </row>
    <row r="9" spans="1:15" x14ac:dyDescent="0.15">
      <c r="A9" s="115"/>
      <c r="B9" s="132"/>
      <c r="C9" s="135"/>
      <c r="D9" s="145"/>
      <c r="E9" s="123"/>
      <c r="F9" s="123"/>
      <c r="G9" s="123"/>
      <c r="H9" s="123"/>
      <c r="I9" s="148"/>
      <c r="J9" s="148"/>
      <c r="K9" s="123"/>
      <c r="L9" s="123"/>
      <c r="M9" s="123"/>
      <c r="N9" s="123"/>
      <c r="O9" s="126"/>
    </row>
    <row r="10" spans="1:15" ht="18.75" customHeight="1" thickBot="1" x14ac:dyDescent="0.2">
      <c r="A10" s="134"/>
      <c r="B10" s="133"/>
      <c r="C10" s="136"/>
      <c r="D10" s="146"/>
      <c r="E10" s="124"/>
      <c r="F10" s="124"/>
      <c r="G10" s="124"/>
      <c r="H10" s="124"/>
      <c r="I10" s="149"/>
      <c r="J10" s="149"/>
      <c r="K10" s="124"/>
      <c r="L10" s="124"/>
      <c r="M10" s="124"/>
      <c r="N10" s="124"/>
      <c r="O10" s="127"/>
    </row>
    <row r="11" spans="1:15" ht="21" customHeight="1" x14ac:dyDescent="0.15">
      <c r="A11" s="128" t="s">
        <v>56</v>
      </c>
      <c r="B11" s="131" t="s">
        <v>57</v>
      </c>
      <c r="C11" s="7" t="s">
        <v>58</v>
      </c>
      <c r="D11" s="8">
        <v>4353</v>
      </c>
      <c r="E11" s="9">
        <v>2699</v>
      </c>
      <c r="F11" s="9">
        <v>555</v>
      </c>
      <c r="G11" s="9">
        <v>1150</v>
      </c>
      <c r="H11" s="9">
        <v>1056</v>
      </c>
      <c r="I11" s="9">
        <v>937</v>
      </c>
      <c r="J11" s="9">
        <v>596</v>
      </c>
      <c r="K11" s="9">
        <v>3734</v>
      </c>
      <c r="L11" s="9">
        <v>1830</v>
      </c>
      <c r="M11" s="9">
        <v>717</v>
      </c>
      <c r="N11" s="9">
        <v>8</v>
      </c>
      <c r="O11" s="73">
        <f t="shared" ref="O11:O56" si="0">D11+E11+F11+G11+H11+I11+J11+K11+L11+M11</f>
        <v>17627</v>
      </c>
    </row>
    <row r="12" spans="1:15" ht="21" customHeight="1" x14ac:dyDescent="0.15">
      <c r="A12" s="129"/>
      <c r="B12" s="132"/>
      <c r="C12" s="10" t="s">
        <v>59</v>
      </c>
      <c r="D12" s="11">
        <v>2205</v>
      </c>
      <c r="E12" s="12">
        <v>1015</v>
      </c>
      <c r="F12" s="12">
        <v>219</v>
      </c>
      <c r="G12" s="12">
        <v>259</v>
      </c>
      <c r="H12" s="12">
        <v>217</v>
      </c>
      <c r="I12" s="12">
        <v>187</v>
      </c>
      <c r="J12" s="12">
        <v>118</v>
      </c>
      <c r="K12" s="12">
        <v>2275</v>
      </c>
      <c r="L12" s="12">
        <v>376</v>
      </c>
      <c r="M12" s="12">
        <v>83</v>
      </c>
      <c r="N12" s="12">
        <v>0</v>
      </c>
      <c r="O12" s="74">
        <f t="shared" si="0"/>
        <v>6954</v>
      </c>
    </row>
    <row r="13" spans="1:15" ht="21" customHeight="1" x14ac:dyDescent="0.15">
      <c r="A13" s="129"/>
      <c r="B13" s="132"/>
      <c r="C13" s="10" t="s">
        <v>60</v>
      </c>
      <c r="D13" s="11">
        <f t="shared" ref="D13:N13" si="1">SUM(D11:D12)</f>
        <v>6558</v>
      </c>
      <c r="E13" s="11">
        <f t="shared" si="1"/>
        <v>3714</v>
      </c>
      <c r="F13" s="11">
        <f t="shared" si="1"/>
        <v>774</v>
      </c>
      <c r="G13" s="11">
        <f>SUM(G11:G12)</f>
        <v>1409</v>
      </c>
      <c r="H13" s="11">
        <f t="shared" si="1"/>
        <v>1273</v>
      </c>
      <c r="I13" s="11">
        <f t="shared" si="1"/>
        <v>1124</v>
      </c>
      <c r="J13" s="11">
        <f>SUM(J11:J12)</f>
        <v>714</v>
      </c>
      <c r="K13" s="11">
        <f t="shared" si="1"/>
        <v>6009</v>
      </c>
      <c r="L13" s="11">
        <f t="shared" si="1"/>
        <v>2206</v>
      </c>
      <c r="M13" s="11">
        <f t="shared" si="1"/>
        <v>800</v>
      </c>
      <c r="N13" s="11">
        <f t="shared" si="1"/>
        <v>8</v>
      </c>
      <c r="O13" s="74">
        <f t="shared" si="0"/>
        <v>24581</v>
      </c>
    </row>
    <row r="14" spans="1:15" ht="21" customHeight="1" x14ac:dyDescent="0.15">
      <c r="A14" s="129"/>
      <c r="B14" s="132" t="s">
        <v>61</v>
      </c>
      <c r="C14" s="10" t="s">
        <v>58</v>
      </c>
      <c r="D14" s="11">
        <v>8479</v>
      </c>
      <c r="E14" s="12">
        <v>6217</v>
      </c>
      <c r="F14" s="12">
        <v>1227</v>
      </c>
      <c r="G14" s="12">
        <v>1944</v>
      </c>
      <c r="H14" s="12">
        <v>1471</v>
      </c>
      <c r="I14" s="12">
        <v>1747</v>
      </c>
      <c r="J14" s="12">
        <v>1165</v>
      </c>
      <c r="K14" s="12">
        <v>8016</v>
      </c>
      <c r="L14" s="12">
        <v>3041</v>
      </c>
      <c r="M14" s="12">
        <v>1094</v>
      </c>
      <c r="N14" s="12">
        <v>10</v>
      </c>
      <c r="O14" s="74">
        <f t="shared" si="0"/>
        <v>34401</v>
      </c>
    </row>
    <row r="15" spans="1:15" ht="21" customHeight="1" x14ac:dyDescent="0.15">
      <c r="A15" s="129"/>
      <c r="B15" s="132"/>
      <c r="C15" s="10" t="s">
        <v>62</v>
      </c>
      <c r="D15" s="11">
        <v>162</v>
      </c>
      <c r="E15" s="12">
        <v>113</v>
      </c>
      <c r="F15" s="12">
        <v>8</v>
      </c>
      <c r="G15" s="12">
        <v>10</v>
      </c>
      <c r="H15" s="12">
        <v>22</v>
      </c>
      <c r="I15" s="12">
        <v>13</v>
      </c>
      <c r="J15" s="12">
        <v>11</v>
      </c>
      <c r="K15" s="12">
        <v>118</v>
      </c>
      <c r="L15" s="12">
        <v>28</v>
      </c>
      <c r="M15" s="12">
        <v>12</v>
      </c>
      <c r="N15" s="12">
        <v>0</v>
      </c>
      <c r="O15" s="74">
        <f t="shared" si="0"/>
        <v>497</v>
      </c>
    </row>
    <row r="16" spans="1:15" ht="21" customHeight="1" x14ac:dyDescent="0.15">
      <c r="A16" s="129"/>
      <c r="B16" s="132"/>
      <c r="C16" s="10" t="s">
        <v>63</v>
      </c>
      <c r="D16" s="11">
        <f t="shared" ref="D16:N16" si="2">SUM(D14:D15)</f>
        <v>8641</v>
      </c>
      <c r="E16" s="11">
        <f t="shared" si="2"/>
        <v>6330</v>
      </c>
      <c r="F16" s="11">
        <f t="shared" si="2"/>
        <v>1235</v>
      </c>
      <c r="G16" s="11">
        <f t="shared" si="2"/>
        <v>1954</v>
      </c>
      <c r="H16" s="11">
        <f t="shared" si="2"/>
        <v>1493</v>
      </c>
      <c r="I16" s="11">
        <f t="shared" si="2"/>
        <v>1760</v>
      </c>
      <c r="J16" s="11">
        <f t="shared" si="2"/>
        <v>1176</v>
      </c>
      <c r="K16" s="11">
        <f t="shared" si="2"/>
        <v>8134</v>
      </c>
      <c r="L16" s="11">
        <f t="shared" si="2"/>
        <v>3069</v>
      </c>
      <c r="M16" s="11">
        <f t="shared" si="2"/>
        <v>1106</v>
      </c>
      <c r="N16" s="11">
        <f t="shared" si="2"/>
        <v>10</v>
      </c>
      <c r="O16" s="74">
        <f t="shared" si="0"/>
        <v>34898</v>
      </c>
    </row>
    <row r="17" spans="1:15" ht="21" customHeight="1" x14ac:dyDescent="0.15">
      <c r="A17" s="129"/>
      <c r="B17" s="132" t="s">
        <v>64</v>
      </c>
      <c r="C17" s="10" t="s">
        <v>65</v>
      </c>
      <c r="D17" s="11">
        <v>13</v>
      </c>
      <c r="E17" s="12">
        <v>55</v>
      </c>
      <c r="F17" s="12">
        <v>2</v>
      </c>
      <c r="G17" s="12">
        <v>6</v>
      </c>
      <c r="H17" s="12">
        <v>10</v>
      </c>
      <c r="I17" s="12">
        <v>1</v>
      </c>
      <c r="J17" s="12">
        <v>1</v>
      </c>
      <c r="K17" s="12">
        <v>19</v>
      </c>
      <c r="L17" s="12">
        <v>19</v>
      </c>
      <c r="M17" s="12">
        <v>6</v>
      </c>
      <c r="N17" s="12">
        <v>0</v>
      </c>
      <c r="O17" s="74">
        <f t="shared" si="0"/>
        <v>132</v>
      </c>
    </row>
    <row r="18" spans="1:15" ht="21" customHeight="1" x14ac:dyDescent="0.15">
      <c r="A18" s="129"/>
      <c r="B18" s="132"/>
      <c r="C18" s="10" t="s">
        <v>66</v>
      </c>
      <c r="D18" s="11">
        <v>166</v>
      </c>
      <c r="E18" s="12">
        <v>55</v>
      </c>
      <c r="F18" s="12">
        <v>16</v>
      </c>
      <c r="G18" s="12">
        <v>12</v>
      </c>
      <c r="H18" s="12">
        <v>3</v>
      </c>
      <c r="I18" s="12">
        <v>8</v>
      </c>
      <c r="J18" s="12">
        <v>2</v>
      </c>
      <c r="K18" s="12">
        <v>450</v>
      </c>
      <c r="L18" s="12">
        <v>46</v>
      </c>
      <c r="M18" s="12">
        <v>0</v>
      </c>
      <c r="N18" s="12">
        <v>0</v>
      </c>
      <c r="O18" s="74">
        <f t="shared" si="0"/>
        <v>758</v>
      </c>
    </row>
    <row r="19" spans="1:15" ht="21" customHeight="1" x14ac:dyDescent="0.15">
      <c r="A19" s="129"/>
      <c r="B19" s="132"/>
      <c r="C19" s="10" t="s">
        <v>67</v>
      </c>
      <c r="D19" s="11">
        <f t="shared" ref="D19:N19" si="3">SUM(D17:D18)</f>
        <v>179</v>
      </c>
      <c r="E19" s="11">
        <f t="shared" si="3"/>
        <v>110</v>
      </c>
      <c r="F19" s="11">
        <f>SUM(F17:F18)</f>
        <v>18</v>
      </c>
      <c r="G19" s="11">
        <f t="shared" si="3"/>
        <v>18</v>
      </c>
      <c r="H19" s="11">
        <f t="shared" si="3"/>
        <v>13</v>
      </c>
      <c r="I19" s="11">
        <f t="shared" si="3"/>
        <v>9</v>
      </c>
      <c r="J19" s="11">
        <f t="shared" si="3"/>
        <v>3</v>
      </c>
      <c r="K19" s="11">
        <f t="shared" si="3"/>
        <v>469</v>
      </c>
      <c r="L19" s="11">
        <f t="shared" si="3"/>
        <v>65</v>
      </c>
      <c r="M19" s="11">
        <f t="shared" si="3"/>
        <v>6</v>
      </c>
      <c r="N19" s="11">
        <f t="shared" si="3"/>
        <v>0</v>
      </c>
      <c r="O19" s="74">
        <f t="shared" si="0"/>
        <v>890</v>
      </c>
    </row>
    <row r="20" spans="1:15" ht="21" customHeight="1" x14ac:dyDescent="0.15">
      <c r="A20" s="129"/>
      <c r="B20" s="132" t="s">
        <v>68</v>
      </c>
      <c r="C20" s="10" t="s">
        <v>69</v>
      </c>
      <c r="D20" s="11">
        <f>SUM(D11,D14,D17)</f>
        <v>12845</v>
      </c>
      <c r="E20" s="11">
        <f>SUM(E11,E14,E17)</f>
        <v>8971</v>
      </c>
      <c r="F20" s="11">
        <f t="shared" ref="F20:M20" si="4">SUM(F11,F14,F17)</f>
        <v>1784</v>
      </c>
      <c r="G20" s="11">
        <f t="shared" si="4"/>
        <v>3100</v>
      </c>
      <c r="H20" s="11">
        <f t="shared" si="4"/>
        <v>2537</v>
      </c>
      <c r="I20" s="11">
        <f t="shared" si="4"/>
        <v>2685</v>
      </c>
      <c r="J20" s="11">
        <f t="shared" si="4"/>
        <v>1762</v>
      </c>
      <c r="K20" s="11">
        <f t="shared" si="4"/>
        <v>11769</v>
      </c>
      <c r="L20" s="11">
        <f t="shared" si="4"/>
        <v>4890</v>
      </c>
      <c r="M20" s="11">
        <f t="shared" si="4"/>
        <v>1817</v>
      </c>
      <c r="N20" s="11">
        <f>SUM(N11,N14,N17)</f>
        <v>18</v>
      </c>
      <c r="O20" s="74">
        <f t="shared" si="0"/>
        <v>52160</v>
      </c>
    </row>
    <row r="21" spans="1:15" ht="21" customHeight="1" x14ac:dyDescent="0.15">
      <c r="A21" s="129"/>
      <c r="B21" s="132"/>
      <c r="C21" s="10" t="s">
        <v>70</v>
      </c>
      <c r="D21" s="11">
        <f>SUM(D12,D15,D18)</f>
        <v>2533</v>
      </c>
      <c r="E21" s="11">
        <f>SUM(E12,E15,E18)</f>
        <v>1183</v>
      </c>
      <c r="F21" s="11">
        <f t="shared" ref="F21:N21" si="5">SUM(F12,F15,F18)</f>
        <v>243</v>
      </c>
      <c r="G21" s="11">
        <f t="shared" si="5"/>
        <v>281</v>
      </c>
      <c r="H21" s="11">
        <f t="shared" si="5"/>
        <v>242</v>
      </c>
      <c r="I21" s="11">
        <f t="shared" si="5"/>
        <v>208</v>
      </c>
      <c r="J21" s="11">
        <f t="shared" si="5"/>
        <v>131</v>
      </c>
      <c r="K21" s="11">
        <f t="shared" si="5"/>
        <v>2843</v>
      </c>
      <c r="L21" s="11">
        <f t="shared" si="5"/>
        <v>450</v>
      </c>
      <c r="M21" s="11">
        <f t="shared" si="5"/>
        <v>95</v>
      </c>
      <c r="N21" s="11">
        <f t="shared" si="5"/>
        <v>0</v>
      </c>
      <c r="O21" s="74">
        <f t="shared" si="0"/>
        <v>8209</v>
      </c>
    </row>
    <row r="22" spans="1:15" ht="21" customHeight="1" thickBot="1" x14ac:dyDescent="0.2">
      <c r="A22" s="130"/>
      <c r="B22" s="133"/>
      <c r="C22" s="13" t="s">
        <v>71</v>
      </c>
      <c r="D22" s="14">
        <f>SUM(D20:D21)</f>
        <v>15378</v>
      </c>
      <c r="E22" s="14">
        <f>SUM(E20:E21)</f>
        <v>10154</v>
      </c>
      <c r="F22" s="14">
        <f t="shared" ref="F22:N22" si="6">SUM(F20:F21)</f>
        <v>2027</v>
      </c>
      <c r="G22" s="14">
        <f t="shared" si="6"/>
        <v>3381</v>
      </c>
      <c r="H22" s="14">
        <f t="shared" si="6"/>
        <v>2779</v>
      </c>
      <c r="I22" s="14">
        <f t="shared" si="6"/>
        <v>2893</v>
      </c>
      <c r="J22" s="14">
        <f t="shared" si="6"/>
        <v>1893</v>
      </c>
      <c r="K22" s="14">
        <f t="shared" si="6"/>
        <v>14612</v>
      </c>
      <c r="L22" s="14">
        <f t="shared" si="6"/>
        <v>5340</v>
      </c>
      <c r="M22" s="14">
        <f t="shared" si="6"/>
        <v>1912</v>
      </c>
      <c r="N22" s="14">
        <f t="shared" si="6"/>
        <v>18</v>
      </c>
      <c r="O22" s="75">
        <f t="shared" si="0"/>
        <v>60369</v>
      </c>
    </row>
    <row r="23" spans="1:15" ht="21" customHeight="1" x14ac:dyDescent="0.15">
      <c r="A23" s="128" t="s">
        <v>72</v>
      </c>
      <c r="B23" s="131" t="s">
        <v>73</v>
      </c>
      <c r="C23" s="7" t="s">
        <v>69</v>
      </c>
      <c r="D23" s="8">
        <v>63</v>
      </c>
      <c r="E23" s="9">
        <v>30</v>
      </c>
      <c r="F23" s="9">
        <v>5</v>
      </c>
      <c r="G23" s="9">
        <v>9</v>
      </c>
      <c r="H23" s="9">
        <v>22</v>
      </c>
      <c r="I23" s="9">
        <v>22</v>
      </c>
      <c r="J23" s="9">
        <v>9</v>
      </c>
      <c r="K23" s="9">
        <v>69</v>
      </c>
      <c r="L23" s="9">
        <v>11</v>
      </c>
      <c r="M23" s="9">
        <v>10</v>
      </c>
      <c r="N23" s="9">
        <v>0</v>
      </c>
      <c r="O23" s="73">
        <f t="shared" si="0"/>
        <v>250</v>
      </c>
    </row>
    <row r="24" spans="1:15" ht="21" customHeight="1" x14ac:dyDescent="0.15">
      <c r="A24" s="129"/>
      <c r="B24" s="132"/>
      <c r="C24" s="10" t="s">
        <v>70</v>
      </c>
      <c r="D24" s="11">
        <v>308</v>
      </c>
      <c r="E24" s="12">
        <v>136</v>
      </c>
      <c r="F24" s="12">
        <v>20</v>
      </c>
      <c r="G24" s="12">
        <v>77</v>
      </c>
      <c r="H24" s="12">
        <v>73</v>
      </c>
      <c r="I24" s="12">
        <v>19</v>
      </c>
      <c r="J24" s="12">
        <v>0</v>
      </c>
      <c r="K24" s="12">
        <v>236</v>
      </c>
      <c r="L24" s="12">
        <v>90</v>
      </c>
      <c r="M24" s="12">
        <v>41</v>
      </c>
      <c r="N24" s="12">
        <v>0</v>
      </c>
      <c r="O24" s="74">
        <f t="shared" si="0"/>
        <v>1000</v>
      </c>
    </row>
    <row r="25" spans="1:15" ht="21" customHeight="1" x14ac:dyDescent="0.15">
      <c r="A25" s="129"/>
      <c r="B25" s="132"/>
      <c r="C25" s="10" t="s">
        <v>71</v>
      </c>
      <c r="D25" s="11">
        <f t="shared" ref="D25:N25" si="7">SUM(D23:D24)</f>
        <v>371</v>
      </c>
      <c r="E25" s="11">
        <f t="shared" si="7"/>
        <v>166</v>
      </c>
      <c r="F25" s="11">
        <f t="shared" si="7"/>
        <v>25</v>
      </c>
      <c r="G25" s="11">
        <f t="shared" si="7"/>
        <v>86</v>
      </c>
      <c r="H25" s="11">
        <f t="shared" si="7"/>
        <v>95</v>
      </c>
      <c r="I25" s="11">
        <f t="shared" si="7"/>
        <v>41</v>
      </c>
      <c r="J25" s="11">
        <f t="shared" si="7"/>
        <v>9</v>
      </c>
      <c r="K25" s="11">
        <f t="shared" si="7"/>
        <v>305</v>
      </c>
      <c r="L25" s="11">
        <f t="shared" si="7"/>
        <v>101</v>
      </c>
      <c r="M25" s="11">
        <f t="shared" si="7"/>
        <v>51</v>
      </c>
      <c r="N25" s="11">
        <f t="shared" si="7"/>
        <v>0</v>
      </c>
      <c r="O25" s="74">
        <f t="shared" si="0"/>
        <v>1250</v>
      </c>
    </row>
    <row r="26" spans="1:15" ht="21" customHeight="1" x14ac:dyDescent="0.15">
      <c r="A26" s="129"/>
      <c r="B26" s="132" t="s">
        <v>74</v>
      </c>
      <c r="C26" s="10" t="s">
        <v>69</v>
      </c>
      <c r="D26" s="11">
        <v>291</v>
      </c>
      <c r="E26" s="12">
        <v>208</v>
      </c>
      <c r="F26" s="12">
        <v>36</v>
      </c>
      <c r="G26" s="12">
        <v>87</v>
      </c>
      <c r="H26" s="12">
        <v>96</v>
      </c>
      <c r="I26" s="12">
        <v>60</v>
      </c>
      <c r="J26" s="12">
        <v>40</v>
      </c>
      <c r="K26" s="12">
        <v>278</v>
      </c>
      <c r="L26" s="12">
        <v>90</v>
      </c>
      <c r="M26" s="12">
        <v>83</v>
      </c>
      <c r="N26" s="12">
        <v>0</v>
      </c>
      <c r="O26" s="74">
        <f t="shared" si="0"/>
        <v>1269</v>
      </c>
    </row>
    <row r="27" spans="1:15" ht="21" customHeight="1" x14ac:dyDescent="0.15">
      <c r="A27" s="129"/>
      <c r="B27" s="132"/>
      <c r="C27" s="10" t="s">
        <v>70</v>
      </c>
      <c r="D27" s="11">
        <v>47</v>
      </c>
      <c r="E27" s="12">
        <v>50</v>
      </c>
      <c r="F27" s="12">
        <v>17</v>
      </c>
      <c r="G27" s="12">
        <v>27</v>
      </c>
      <c r="H27" s="12">
        <v>22</v>
      </c>
      <c r="I27" s="12">
        <v>5</v>
      </c>
      <c r="J27" s="12">
        <v>0</v>
      </c>
      <c r="K27" s="12">
        <v>22</v>
      </c>
      <c r="L27" s="12">
        <v>10</v>
      </c>
      <c r="M27" s="12">
        <v>10</v>
      </c>
      <c r="N27" s="12">
        <v>0</v>
      </c>
      <c r="O27" s="74">
        <f t="shared" si="0"/>
        <v>210</v>
      </c>
    </row>
    <row r="28" spans="1:15" ht="21" customHeight="1" x14ac:dyDescent="0.15">
      <c r="A28" s="129"/>
      <c r="B28" s="132"/>
      <c r="C28" s="10" t="s">
        <v>71</v>
      </c>
      <c r="D28" s="11">
        <f t="shared" ref="D28:N28" si="8">SUM(D26:D27)</f>
        <v>338</v>
      </c>
      <c r="E28" s="11">
        <f t="shared" si="8"/>
        <v>258</v>
      </c>
      <c r="F28" s="11">
        <f t="shared" si="8"/>
        <v>53</v>
      </c>
      <c r="G28" s="11">
        <f t="shared" si="8"/>
        <v>114</v>
      </c>
      <c r="H28" s="11">
        <f t="shared" si="8"/>
        <v>118</v>
      </c>
      <c r="I28" s="11">
        <f t="shared" si="8"/>
        <v>65</v>
      </c>
      <c r="J28" s="11">
        <f t="shared" si="8"/>
        <v>40</v>
      </c>
      <c r="K28" s="11">
        <f t="shared" si="8"/>
        <v>300</v>
      </c>
      <c r="L28" s="11">
        <f t="shared" si="8"/>
        <v>100</v>
      </c>
      <c r="M28" s="11">
        <f t="shared" si="8"/>
        <v>93</v>
      </c>
      <c r="N28" s="11">
        <f t="shared" si="8"/>
        <v>0</v>
      </c>
      <c r="O28" s="74">
        <f t="shared" si="0"/>
        <v>1479</v>
      </c>
    </row>
    <row r="29" spans="1:15" ht="21" customHeight="1" x14ac:dyDescent="0.15">
      <c r="A29" s="129"/>
      <c r="B29" s="132" t="s">
        <v>68</v>
      </c>
      <c r="C29" s="10" t="s">
        <v>75</v>
      </c>
      <c r="D29" s="11">
        <f t="shared" ref="D29:N30" si="9">SUM(D23,D26)</f>
        <v>354</v>
      </c>
      <c r="E29" s="11">
        <f t="shared" si="9"/>
        <v>238</v>
      </c>
      <c r="F29" s="11">
        <f t="shared" si="9"/>
        <v>41</v>
      </c>
      <c r="G29" s="11">
        <f t="shared" si="9"/>
        <v>96</v>
      </c>
      <c r="H29" s="11">
        <f t="shared" si="9"/>
        <v>118</v>
      </c>
      <c r="I29" s="11">
        <f t="shared" si="9"/>
        <v>82</v>
      </c>
      <c r="J29" s="11">
        <f t="shared" si="9"/>
        <v>49</v>
      </c>
      <c r="K29" s="11">
        <f t="shared" si="9"/>
        <v>347</v>
      </c>
      <c r="L29" s="11">
        <f t="shared" si="9"/>
        <v>101</v>
      </c>
      <c r="M29" s="11">
        <f t="shared" si="9"/>
        <v>93</v>
      </c>
      <c r="N29" s="11">
        <f t="shared" si="9"/>
        <v>0</v>
      </c>
      <c r="O29" s="74">
        <f t="shared" si="0"/>
        <v>1519</v>
      </c>
    </row>
    <row r="30" spans="1:15" ht="21" customHeight="1" x14ac:dyDescent="0.15">
      <c r="A30" s="129"/>
      <c r="B30" s="132"/>
      <c r="C30" s="10" t="s">
        <v>66</v>
      </c>
      <c r="D30" s="11">
        <f t="shared" si="9"/>
        <v>355</v>
      </c>
      <c r="E30" s="11">
        <f t="shared" si="9"/>
        <v>186</v>
      </c>
      <c r="F30" s="11">
        <f t="shared" si="9"/>
        <v>37</v>
      </c>
      <c r="G30" s="11">
        <f t="shared" si="9"/>
        <v>104</v>
      </c>
      <c r="H30" s="11">
        <f t="shared" si="9"/>
        <v>95</v>
      </c>
      <c r="I30" s="11">
        <f t="shared" si="9"/>
        <v>24</v>
      </c>
      <c r="J30" s="11">
        <f t="shared" si="9"/>
        <v>0</v>
      </c>
      <c r="K30" s="11">
        <f t="shared" si="9"/>
        <v>258</v>
      </c>
      <c r="L30" s="11">
        <f t="shared" si="9"/>
        <v>100</v>
      </c>
      <c r="M30" s="11">
        <f t="shared" si="9"/>
        <v>51</v>
      </c>
      <c r="N30" s="11">
        <f t="shared" si="9"/>
        <v>0</v>
      </c>
      <c r="O30" s="74">
        <f t="shared" si="0"/>
        <v>1210</v>
      </c>
    </row>
    <row r="31" spans="1:15" ht="21" customHeight="1" thickBot="1" x14ac:dyDescent="0.2">
      <c r="A31" s="130"/>
      <c r="B31" s="133"/>
      <c r="C31" s="13" t="s">
        <v>71</v>
      </c>
      <c r="D31" s="14">
        <f t="shared" ref="D31:N31" si="10">SUM(D29:D30)</f>
        <v>709</v>
      </c>
      <c r="E31" s="14">
        <f t="shared" si="10"/>
        <v>424</v>
      </c>
      <c r="F31" s="14">
        <f t="shared" si="10"/>
        <v>78</v>
      </c>
      <c r="G31" s="14">
        <f t="shared" si="10"/>
        <v>200</v>
      </c>
      <c r="H31" s="14">
        <f t="shared" si="10"/>
        <v>213</v>
      </c>
      <c r="I31" s="14">
        <f t="shared" si="10"/>
        <v>106</v>
      </c>
      <c r="J31" s="14">
        <f>SUM(J29:J30)</f>
        <v>49</v>
      </c>
      <c r="K31" s="14">
        <f t="shared" si="10"/>
        <v>605</v>
      </c>
      <c r="L31" s="14">
        <f t="shared" si="10"/>
        <v>201</v>
      </c>
      <c r="M31" s="14">
        <f t="shared" si="10"/>
        <v>144</v>
      </c>
      <c r="N31" s="14">
        <f t="shared" si="10"/>
        <v>0</v>
      </c>
      <c r="O31" s="75">
        <f t="shared" si="0"/>
        <v>2729</v>
      </c>
    </row>
    <row r="32" spans="1:15" ht="21" customHeight="1" x14ac:dyDescent="0.15">
      <c r="A32" s="128" t="s">
        <v>76</v>
      </c>
      <c r="B32" s="131" t="s">
        <v>73</v>
      </c>
      <c r="C32" s="7" t="s">
        <v>69</v>
      </c>
      <c r="D32" s="8">
        <v>36590</v>
      </c>
      <c r="E32" s="9">
        <v>21801</v>
      </c>
      <c r="F32" s="9">
        <v>4013</v>
      </c>
      <c r="G32" s="9">
        <v>6849</v>
      </c>
      <c r="H32" s="9">
        <v>7895</v>
      </c>
      <c r="I32" s="9">
        <v>4236</v>
      </c>
      <c r="J32" s="9">
        <v>3661</v>
      </c>
      <c r="K32" s="9">
        <v>32935</v>
      </c>
      <c r="L32" s="9">
        <v>9233</v>
      </c>
      <c r="M32" s="9">
        <v>9083</v>
      </c>
      <c r="N32" s="9">
        <v>2109</v>
      </c>
      <c r="O32" s="73">
        <f t="shared" si="0"/>
        <v>136296</v>
      </c>
    </row>
    <row r="33" spans="1:15" ht="21" customHeight="1" x14ac:dyDescent="0.15">
      <c r="A33" s="129"/>
      <c r="B33" s="132"/>
      <c r="C33" s="10" t="s">
        <v>70</v>
      </c>
      <c r="D33" s="11">
        <v>258</v>
      </c>
      <c r="E33" s="12">
        <v>79</v>
      </c>
      <c r="F33" s="12">
        <v>4</v>
      </c>
      <c r="G33" s="12">
        <v>16</v>
      </c>
      <c r="H33" s="12">
        <v>25</v>
      </c>
      <c r="I33" s="12">
        <v>3</v>
      </c>
      <c r="J33" s="12">
        <v>8</v>
      </c>
      <c r="K33" s="12">
        <v>66</v>
      </c>
      <c r="L33" s="12">
        <v>5</v>
      </c>
      <c r="M33" s="12">
        <v>37</v>
      </c>
      <c r="N33" s="12">
        <v>0</v>
      </c>
      <c r="O33" s="74">
        <f t="shared" si="0"/>
        <v>501</v>
      </c>
    </row>
    <row r="34" spans="1:15" ht="21" customHeight="1" x14ac:dyDescent="0.15">
      <c r="A34" s="129"/>
      <c r="B34" s="132"/>
      <c r="C34" s="10" t="s">
        <v>67</v>
      </c>
      <c r="D34" s="11">
        <f t="shared" ref="D34:N34" si="11">SUM(D32:D33)</f>
        <v>36848</v>
      </c>
      <c r="E34" s="11">
        <f t="shared" si="11"/>
        <v>21880</v>
      </c>
      <c r="F34" s="11">
        <f t="shared" si="11"/>
        <v>4017</v>
      </c>
      <c r="G34" s="11">
        <f t="shared" si="11"/>
        <v>6865</v>
      </c>
      <c r="H34" s="11">
        <f t="shared" si="11"/>
        <v>7920</v>
      </c>
      <c r="I34" s="11">
        <f t="shared" si="11"/>
        <v>4239</v>
      </c>
      <c r="J34" s="11">
        <f t="shared" si="11"/>
        <v>3669</v>
      </c>
      <c r="K34" s="11">
        <f t="shared" si="11"/>
        <v>33001</v>
      </c>
      <c r="L34" s="11">
        <f t="shared" si="11"/>
        <v>9238</v>
      </c>
      <c r="M34" s="11">
        <f t="shared" si="11"/>
        <v>9120</v>
      </c>
      <c r="N34" s="11">
        <f t="shared" si="11"/>
        <v>2109</v>
      </c>
      <c r="O34" s="74">
        <f t="shared" si="0"/>
        <v>136797</v>
      </c>
    </row>
    <row r="35" spans="1:15" ht="21" customHeight="1" x14ac:dyDescent="0.15">
      <c r="A35" s="129"/>
      <c r="B35" s="132" t="s">
        <v>74</v>
      </c>
      <c r="C35" s="10" t="s">
        <v>69</v>
      </c>
      <c r="D35" s="11">
        <v>47141</v>
      </c>
      <c r="E35" s="12">
        <v>27886</v>
      </c>
      <c r="F35" s="12">
        <v>5134</v>
      </c>
      <c r="G35" s="12">
        <v>8935</v>
      </c>
      <c r="H35" s="12">
        <v>10474</v>
      </c>
      <c r="I35" s="12">
        <v>5383</v>
      </c>
      <c r="J35" s="12">
        <v>4667</v>
      </c>
      <c r="K35" s="12">
        <v>45616</v>
      </c>
      <c r="L35" s="12">
        <v>13238</v>
      </c>
      <c r="M35" s="12">
        <v>10142</v>
      </c>
      <c r="N35" s="12">
        <v>2054</v>
      </c>
      <c r="O35" s="74">
        <f t="shared" si="0"/>
        <v>178616</v>
      </c>
    </row>
    <row r="36" spans="1:15" ht="21" customHeight="1" x14ac:dyDescent="0.15">
      <c r="A36" s="129"/>
      <c r="B36" s="132"/>
      <c r="C36" s="10" t="s">
        <v>70</v>
      </c>
      <c r="D36" s="11">
        <v>594</v>
      </c>
      <c r="E36" s="12">
        <v>317</v>
      </c>
      <c r="F36" s="12">
        <v>30</v>
      </c>
      <c r="G36" s="12">
        <v>67</v>
      </c>
      <c r="H36" s="12">
        <v>46</v>
      </c>
      <c r="I36" s="12">
        <v>21</v>
      </c>
      <c r="J36" s="12">
        <v>14</v>
      </c>
      <c r="K36" s="12">
        <v>398</v>
      </c>
      <c r="L36" s="12">
        <v>58</v>
      </c>
      <c r="M36" s="12">
        <v>73</v>
      </c>
      <c r="N36" s="12">
        <v>0</v>
      </c>
      <c r="O36" s="74">
        <f t="shared" si="0"/>
        <v>1618</v>
      </c>
    </row>
    <row r="37" spans="1:15" ht="21" customHeight="1" x14ac:dyDescent="0.15">
      <c r="A37" s="129"/>
      <c r="B37" s="132"/>
      <c r="C37" s="10" t="s">
        <v>71</v>
      </c>
      <c r="D37" s="11">
        <f t="shared" ref="D37:N37" si="12">SUM(D35:D36)</f>
        <v>47735</v>
      </c>
      <c r="E37" s="11">
        <f t="shared" si="12"/>
        <v>28203</v>
      </c>
      <c r="F37" s="11">
        <f t="shared" si="12"/>
        <v>5164</v>
      </c>
      <c r="G37" s="11">
        <f t="shared" si="12"/>
        <v>9002</v>
      </c>
      <c r="H37" s="11">
        <f t="shared" si="12"/>
        <v>10520</v>
      </c>
      <c r="I37" s="11">
        <f t="shared" si="12"/>
        <v>5404</v>
      </c>
      <c r="J37" s="11">
        <f t="shared" si="12"/>
        <v>4681</v>
      </c>
      <c r="K37" s="11">
        <f>SUM(K35:K36)</f>
        <v>46014</v>
      </c>
      <c r="L37" s="11">
        <f t="shared" si="12"/>
        <v>13296</v>
      </c>
      <c r="M37" s="11">
        <f t="shared" si="12"/>
        <v>10215</v>
      </c>
      <c r="N37" s="11">
        <f t="shared" si="12"/>
        <v>2054</v>
      </c>
      <c r="O37" s="74">
        <f t="shared" si="0"/>
        <v>180234</v>
      </c>
    </row>
    <row r="38" spans="1:15" ht="21" customHeight="1" x14ac:dyDescent="0.15">
      <c r="A38" s="129"/>
      <c r="B38" s="132" t="s">
        <v>77</v>
      </c>
      <c r="C38" s="10" t="s">
        <v>69</v>
      </c>
      <c r="D38" s="11">
        <f>SUM(D32,D35)</f>
        <v>83731</v>
      </c>
      <c r="E38" s="11">
        <f>SUM(E32,E35)</f>
        <v>49687</v>
      </c>
      <c r="F38" s="11">
        <f t="shared" ref="F38:N38" si="13">SUM(F32,F35)</f>
        <v>9147</v>
      </c>
      <c r="G38" s="11">
        <f t="shared" si="13"/>
        <v>15784</v>
      </c>
      <c r="H38" s="11">
        <f t="shared" si="13"/>
        <v>18369</v>
      </c>
      <c r="I38" s="11">
        <f t="shared" si="13"/>
        <v>9619</v>
      </c>
      <c r="J38" s="11">
        <f t="shared" si="13"/>
        <v>8328</v>
      </c>
      <c r="K38" s="11">
        <f t="shared" si="13"/>
        <v>78551</v>
      </c>
      <c r="L38" s="11">
        <f t="shared" si="13"/>
        <v>22471</v>
      </c>
      <c r="M38" s="11">
        <f t="shared" si="13"/>
        <v>19225</v>
      </c>
      <c r="N38" s="11">
        <f t="shared" si="13"/>
        <v>4163</v>
      </c>
      <c r="O38" s="74">
        <f t="shared" si="0"/>
        <v>314912</v>
      </c>
    </row>
    <row r="39" spans="1:15" ht="21" customHeight="1" x14ac:dyDescent="0.15">
      <c r="A39" s="129"/>
      <c r="B39" s="132"/>
      <c r="C39" s="10" t="s">
        <v>70</v>
      </c>
      <c r="D39" s="11">
        <f>SUM(D33,D36)</f>
        <v>852</v>
      </c>
      <c r="E39" s="11">
        <f>SUM(E33,E36)</f>
        <v>396</v>
      </c>
      <c r="F39" s="11">
        <f t="shared" ref="F39:N39" si="14">SUM(F33,F36)</f>
        <v>34</v>
      </c>
      <c r="G39" s="11">
        <f t="shared" si="14"/>
        <v>83</v>
      </c>
      <c r="H39" s="11">
        <f t="shared" si="14"/>
        <v>71</v>
      </c>
      <c r="I39" s="11">
        <f t="shared" si="14"/>
        <v>24</v>
      </c>
      <c r="J39" s="11">
        <f t="shared" si="14"/>
        <v>22</v>
      </c>
      <c r="K39" s="11">
        <f t="shared" si="14"/>
        <v>464</v>
      </c>
      <c r="L39" s="11">
        <f t="shared" si="14"/>
        <v>63</v>
      </c>
      <c r="M39" s="11">
        <f t="shared" si="14"/>
        <v>110</v>
      </c>
      <c r="N39" s="11">
        <f t="shared" si="14"/>
        <v>0</v>
      </c>
      <c r="O39" s="74">
        <f t="shared" si="0"/>
        <v>2119</v>
      </c>
    </row>
    <row r="40" spans="1:15" ht="21" customHeight="1" thickBot="1" x14ac:dyDescent="0.2">
      <c r="A40" s="130"/>
      <c r="B40" s="133"/>
      <c r="C40" s="13" t="s">
        <v>71</v>
      </c>
      <c r="D40" s="14">
        <f t="shared" ref="D40:N40" si="15">SUM(D38:D39)</f>
        <v>84583</v>
      </c>
      <c r="E40" s="14">
        <f t="shared" si="15"/>
        <v>50083</v>
      </c>
      <c r="F40" s="14">
        <f t="shared" si="15"/>
        <v>9181</v>
      </c>
      <c r="G40" s="14">
        <f t="shared" si="15"/>
        <v>15867</v>
      </c>
      <c r="H40" s="14">
        <f t="shared" si="15"/>
        <v>18440</v>
      </c>
      <c r="I40" s="14">
        <f t="shared" si="15"/>
        <v>9643</v>
      </c>
      <c r="J40" s="14">
        <f t="shared" si="15"/>
        <v>8350</v>
      </c>
      <c r="K40" s="14">
        <f t="shared" si="15"/>
        <v>79015</v>
      </c>
      <c r="L40" s="14">
        <f t="shared" si="15"/>
        <v>22534</v>
      </c>
      <c r="M40" s="14">
        <f t="shared" si="15"/>
        <v>19335</v>
      </c>
      <c r="N40" s="14">
        <f t="shared" si="15"/>
        <v>4163</v>
      </c>
      <c r="O40" s="75">
        <f t="shared" si="0"/>
        <v>317031</v>
      </c>
    </row>
    <row r="41" spans="1:15" ht="21" customHeight="1" x14ac:dyDescent="0.15">
      <c r="A41" s="97" t="s">
        <v>78</v>
      </c>
      <c r="B41" s="98"/>
      <c r="C41" s="7" t="s">
        <v>69</v>
      </c>
      <c r="D41" s="8">
        <v>2806</v>
      </c>
      <c r="E41" s="9">
        <v>1770</v>
      </c>
      <c r="F41" s="9">
        <v>397</v>
      </c>
      <c r="G41" s="9">
        <v>586</v>
      </c>
      <c r="H41" s="9">
        <v>788</v>
      </c>
      <c r="I41" s="9">
        <v>426</v>
      </c>
      <c r="J41" s="9">
        <v>297</v>
      </c>
      <c r="K41" s="9">
        <v>2520</v>
      </c>
      <c r="L41" s="9">
        <v>999</v>
      </c>
      <c r="M41" s="9">
        <v>445</v>
      </c>
      <c r="N41" s="9">
        <v>3</v>
      </c>
      <c r="O41" s="73">
        <f t="shared" si="0"/>
        <v>11034</v>
      </c>
    </row>
    <row r="42" spans="1:15" ht="21" customHeight="1" x14ac:dyDescent="0.15">
      <c r="A42" s="99"/>
      <c r="B42" s="100"/>
      <c r="C42" s="10" t="s">
        <v>70</v>
      </c>
      <c r="D42" s="11">
        <v>1640</v>
      </c>
      <c r="E42" s="12">
        <v>751</v>
      </c>
      <c r="F42" s="12">
        <v>200</v>
      </c>
      <c r="G42" s="12">
        <v>46</v>
      </c>
      <c r="H42" s="12">
        <v>112</v>
      </c>
      <c r="I42" s="12">
        <v>58</v>
      </c>
      <c r="J42" s="12">
        <v>45</v>
      </c>
      <c r="K42" s="12">
        <v>1394</v>
      </c>
      <c r="L42" s="12">
        <v>106</v>
      </c>
      <c r="M42" s="12">
        <v>53</v>
      </c>
      <c r="N42" s="12">
        <v>0</v>
      </c>
      <c r="O42" s="74">
        <f t="shared" si="0"/>
        <v>4405</v>
      </c>
    </row>
    <row r="43" spans="1:15" ht="21" customHeight="1" thickBot="1" x14ac:dyDescent="0.2">
      <c r="A43" s="101"/>
      <c r="B43" s="102"/>
      <c r="C43" s="13" t="s">
        <v>71</v>
      </c>
      <c r="D43" s="14">
        <f t="shared" ref="D43:N43" si="16">SUM(D41:D42)</f>
        <v>4446</v>
      </c>
      <c r="E43" s="14">
        <f t="shared" si="16"/>
        <v>2521</v>
      </c>
      <c r="F43" s="14">
        <f t="shared" si="16"/>
        <v>597</v>
      </c>
      <c r="G43" s="14">
        <f t="shared" si="16"/>
        <v>632</v>
      </c>
      <c r="H43" s="14">
        <f t="shared" si="16"/>
        <v>900</v>
      </c>
      <c r="I43" s="14">
        <f t="shared" si="16"/>
        <v>484</v>
      </c>
      <c r="J43" s="14">
        <f t="shared" si="16"/>
        <v>342</v>
      </c>
      <c r="K43" s="14">
        <f t="shared" si="16"/>
        <v>3914</v>
      </c>
      <c r="L43" s="14">
        <f>SUM(L41:L42)</f>
        <v>1105</v>
      </c>
      <c r="M43" s="14">
        <f t="shared" si="16"/>
        <v>498</v>
      </c>
      <c r="N43" s="14">
        <f t="shared" si="16"/>
        <v>3</v>
      </c>
      <c r="O43" s="75">
        <f t="shared" si="0"/>
        <v>15439</v>
      </c>
    </row>
    <row r="44" spans="1:15" ht="21" customHeight="1" x14ac:dyDescent="0.15">
      <c r="A44" s="97" t="s">
        <v>79</v>
      </c>
      <c r="B44" s="98"/>
      <c r="C44" s="7" t="s">
        <v>75</v>
      </c>
      <c r="D44" s="8">
        <v>2158</v>
      </c>
      <c r="E44" s="9">
        <v>1288</v>
      </c>
      <c r="F44" s="9">
        <v>285</v>
      </c>
      <c r="G44" s="9">
        <v>480</v>
      </c>
      <c r="H44" s="9">
        <v>503</v>
      </c>
      <c r="I44" s="9">
        <v>345</v>
      </c>
      <c r="J44" s="9">
        <v>203</v>
      </c>
      <c r="K44" s="9">
        <v>790</v>
      </c>
      <c r="L44" s="9">
        <v>860</v>
      </c>
      <c r="M44" s="9">
        <v>172</v>
      </c>
      <c r="N44" s="9">
        <v>0</v>
      </c>
      <c r="O44" s="73">
        <f t="shared" si="0"/>
        <v>7084</v>
      </c>
    </row>
    <row r="45" spans="1:15" ht="21" customHeight="1" x14ac:dyDescent="0.15">
      <c r="A45" s="99"/>
      <c r="B45" s="100"/>
      <c r="C45" s="10" t="s">
        <v>66</v>
      </c>
      <c r="D45" s="11">
        <v>7</v>
      </c>
      <c r="E45" s="12">
        <v>0</v>
      </c>
      <c r="F45" s="12">
        <v>0</v>
      </c>
      <c r="G45" s="12">
        <v>3</v>
      </c>
      <c r="H45" s="12">
        <v>0</v>
      </c>
      <c r="I45" s="12">
        <v>0</v>
      </c>
      <c r="J45" s="12">
        <v>2</v>
      </c>
      <c r="K45" s="12">
        <v>10</v>
      </c>
      <c r="L45" s="12">
        <v>0</v>
      </c>
      <c r="M45" s="12">
        <v>0</v>
      </c>
      <c r="N45" s="12">
        <v>0</v>
      </c>
      <c r="O45" s="74">
        <f t="shared" si="0"/>
        <v>22</v>
      </c>
    </row>
    <row r="46" spans="1:15" ht="21" customHeight="1" thickBot="1" x14ac:dyDescent="0.2">
      <c r="A46" s="101"/>
      <c r="B46" s="102"/>
      <c r="C46" s="13" t="s">
        <v>71</v>
      </c>
      <c r="D46" s="14">
        <f t="shared" ref="D46:N46" si="17">SUM(D44:D45)</f>
        <v>2165</v>
      </c>
      <c r="E46" s="14">
        <f t="shared" si="17"/>
        <v>1288</v>
      </c>
      <c r="F46" s="14">
        <f t="shared" si="17"/>
        <v>285</v>
      </c>
      <c r="G46" s="14">
        <f t="shared" si="17"/>
        <v>483</v>
      </c>
      <c r="H46" s="14">
        <f t="shared" si="17"/>
        <v>503</v>
      </c>
      <c r="I46" s="14">
        <f t="shared" si="17"/>
        <v>345</v>
      </c>
      <c r="J46" s="14">
        <f t="shared" si="17"/>
        <v>205</v>
      </c>
      <c r="K46" s="14">
        <f t="shared" si="17"/>
        <v>800</v>
      </c>
      <c r="L46" s="14">
        <f t="shared" si="17"/>
        <v>860</v>
      </c>
      <c r="M46" s="14">
        <f t="shared" si="17"/>
        <v>172</v>
      </c>
      <c r="N46" s="14">
        <f t="shared" si="17"/>
        <v>0</v>
      </c>
      <c r="O46" s="75">
        <f t="shared" si="0"/>
        <v>7106</v>
      </c>
    </row>
    <row r="47" spans="1:15" ht="21" customHeight="1" thickBot="1" x14ac:dyDescent="0.2">
      <c r="A47" s="111" t="s">
        <v>80</v>
      </c>
      <c r="B47" s="112"/>
      <c r="C47" s="113"/>
      <c r="D47" s="15">
        <f>SUM(D22,D31,D40,D43,D46)</f>
        <v>107281</v>
      </c>
      <c r="E47" s="15">
        <f>SUM(E22,E31,E40,E43,E46)</f>
        <v>64470</v>
      </c>
      <c r="F47" s="15">
        <f t="shared" ref="F47:N47" si="18">SUM(F22,F31,F40,F43,F46)</f>
        <v>12168</v>
      </c>
      <c r="G47" s="15">
        <f t="shared" si="18"/>
        <v>20563</v>
      </c>
      <c r="H47" s="15">
        <f t="shared" si="18"/>
        <v>22835</v>
      </c>
      <c r="I47" s="15">
        <f t="shared" si="18"/>
        <v>13471</v>
      </c>
      <c r="J47" s="15">
        <f t="shared" si="18"/>
        <v>10839</v>
      </c>
      <c r="K47" s="15">
        <f t="shared" si="18"/>
        <v>98946</v>
      </c>
      <c r="L47" s="15">
        <f t="shared" si="18"/>
        <v>30040</v>
      </c>
      <c r="M47" s="15">
        <f t="shared" si="18"/>
        <v>22061</v>
      </c>
      <c r="N47" s="15">
        <f t="shared" si="18"/>
        <v>4184</v>
      </c>
      <c r="O47" s="73">
        <f t="shared" si="0"/>
        <v>402674</v>
      </c>
    </row>
    <row r="48" spans="1:15" ht="21" customHeight="1" thickBot="1" x14ac:dyDescent="0.2">
      <c r="A48" s="111" t="s">
        <v>81</v>
      </c>
      <c r="B48" s="112"/>
      <c r="C48" s="113"/>
      <c r="D48" s="15">
        <v>2673</v>
      </c>
      <c r="E48" s="16">
        <v>1556</v>
      </c>
      <c r="F48" s="16">
        <v>336</v>
      </c>
      <c r="G48" s="16">
        <v>490</v>
      </c>
      <c r="H48" s="16">
        <v>445</v>
      </c>
      <c r="I48" s="16">
        <v>367</v>
      </c>
      <c r="J48" s="16">
        <v>242</v>
      </c>
      <c r="K48" s="16">
        <v>2110</v>
      </c>
      <c r="L48" s="16">
        <v>643</v>
      </c>
      <c r="M48" s="16">
        <v>716</v>
      </c>
      <c r="N48" s="16">
        <v>251</v>
      </c>
      <c r="O48" s="73">
        <f t="shared" si="0"/>
        <v>9578</v>
      </c>
    </row>
    <row r="49" spans="1:15" ht="21" customHeight="1" thickBot="1" x14ac:dyDescent="0.2">
      <c r="A49" s="111" t="s">
        <v>82</v>
      </c>
      <c r="B49" s="112"/>
      <c r="C49" s="113"/>
      <c r="D49" s="15">
        <f t="shared" ref="D49:N49" si="19">SUM(D47:D48)</f>
        <v>109954</v>
      </c>
      <c r="E49" s="15">
        <f t="shared" si="19"/>
        <v>66026</v>
      </c>
      <c r="F49" s="15">
        <f t="shared" si="19"/>
        <v>12504</v>
      </c>
      <c r="G49" s="15">
        <f t="shared" si="19"/>
        <v>21053</v>
      </c>
      <c r="H49" s="15">
        <f t="shared" si="19"/>
        <v>23280</v>
      </c>
      <c r="I49" s="15">
        <f t="shared" si="19"/>
        <v>13838</v>
      </c>
      <c r="J49" s="15">
        <f t="shared" si="19"/>
        <v>11081</v>
      </c>
      <c r="K49" s="15">
        <f t="shared" si="19"/>
        <v>101056</v>
      </c>
      <c r="L49" s="15">
        <f t="shared" si="19"/>
        <v>30683</v>
      </c>
      <c r="M49" s="15">
        <f t="shared" si="19"/>
        <v>22777</v>
      </c>
      <c r="N49" s="15">
        <f t="shared" si="19"/>
        <v>4435</v>
      </c>
      <c r="O49" s="73">
        <f t="shared" si="0"/>
        <v>412252</v>
      </c>
    </row>
    <row r="50" spans="1:15" ht="21" customHeight="1" x14ac:dyDescent="0.15">
      <c r="A50" s="114" t="s">
        <v>83</v>
      </c>
      <c r="B50" s="117" t="s">
        <v>84</v>
      </c>
      <c r="C50" s="17" t="s">
        <v>85</v>
      </c>
      <c r="D50" s="18">
        <v>65249</v>
      </c>
      <c r="E50" s="19">
        <v>44048</v>
      </c>
      <c r="F50" s="19">
        <v>10051</v>
      </c>
      <c r="G50" s="19">
        <v>16042</v>
      </c>
      <c r="H50" s="19">
        <v>14118</v>
      </c>
      <c r="I50" s="19">
        <v>9311</v>
      </c>
      <c r="J50" s="19">
        <v>8852</v>
      </c>
      <c r="K50" s="19">
        <v>53937</v>
      </c>
      <c r="L50" s="19">
        <v>16000</v>
      </c>
      <c r="M50" s="19">
        <v>9865</v>
      </c>
      <c r="N50" s="19">
        <v>0</v>
      </c>
      <c r="O50" s="73">
        <f t="shared" si="0"/>
        <v>247473</v>
      </c>
    </row>
    <row r="51" spans="1:15" ht="21" customHeight="1" x14ac:dyDescent="0.15">
      <c r="A51" s="115"/>
      <c r="B51" s="100"/>
      <c r="C51" s="10" t="s">
        <v>86</v>
      </c>
      <c r="D51" s="11">
        <v>16306</v>
      </c>
      <c r="E51" s="12">
        <v>17019</v>
      </c>
      <c r="F51" s="12">
        <v>4160</v>
      </c>
      <c r="G51" s="12">
        <v>6932</v>
      </c>
      <c r="H51" s="12">
        <v>4875</v>
      </c>
      <c r="I51" s="12">
        <v>6584</v>
      </c>
      <c r="J51" s="12">
        <v>4860</v>
      </c>
      <c r="K51" s="12">
        <v>15450</v>
      </c>
      <c r="L51" s="12">
        <v>7789</v>
      </c>
      <c r="M51" s="12">
        <v>3442</v>
      </c>
      <c r="N51" s="12">
        <v>0</v>
      </c>
      <c r="O51" s="74">
        <f t="shared" si="0"/>
        <v>87417</v>
      </c>
    </row>
    <row r="52" spans="1:15" ht="21" customHeight="1" x14ac:dyDescent="0.15">
      <c r="A52" s="115"/>
      <c r="B52" s="100"/>
      <c r="C52" s="10" t="s">
        <v>71</v>
      </c>
      <c r="D52" s="11">
        <f t="shared" ref="D52:N52" si="20">SUM(D50:D51)</f>
        <v>81555</v>
      </c>
      <c r="E52" s="11">
        <f t="shared" si="20"/>
        <v>61067</v>
      </c>
      <c r="F52" s="11">
        <f t="shared" si="20"/>
        <v>14211</v>
      </c>
      <c r="G52" s="11">
        <f t="shared" si="20"/>
        <v>22974</v>
      </c>
      <c r="H52" s="11">
        <f t="shared" si="20"/>
        <v>18993</v>
      </c>
      <c r="I52" s="11">
        <f t="shared" si="20"/>
        <v>15895</v>
      </c>
      <c r="J52" s="11">
        <f t="shared" si="20"/>
        <v>13712</v>
      </c>
      <c r="K52" s="11">
        <f t="shared" si="20"/>
        <v>69387</v>
      </c>
      <c r="L52" s="11">
        <f t="shared" si="20"/>
        <v>23789</v>
      </c>
      <c r="M52" s="11">
        <f t="shared" si="20"/>
        <v>13307</v>
      </c>
      <c r="N52" s="11">
        <f t="shared" si="20"/>
        <v>0</v>
      </c>
      <c r="O52" s="74">
        <f t="shared" si="0"/>
        <v>334890</v>
      </c>
    </row>
    <row r="53" spans="1:15" ht="21" customHeight="1" x14ac:dyDescent="0.15">
      <c r="A53" s="115"/>
      <c r="B53" s="118" t="s">
        <v>87</v>
      </c>
      <c r="C53" s="119"/>
      <c r="D53" s="11">
        <v>451</v>
      </c>
      <c r="E53" s="12">
        <v>317</v>
      </c>
      <c r="F53" s="12">
        <v>85</v>
      </c>
      <c r="G53" s="12">
        <v>166</v>
      </c>
      <c r="H53" s="12">
        <v>78</v>
      </c>
      <c r="I53" s="12">
        <v>78</v>
      </c>
      <c r="J53" s="12">
        <v>76</v>
      </c>
      <c r="K53" s="12">
        <v>346</v>
      </c>
      <c r="L53" s="12">
        <v>132</v>
      </c>
      <c r="M53" s="12">
        <v>74</v>
      </c>
      <c r="N53" s="12">
        <v>0</v>
      </c>
      <c r="O53" s="74">
        <f t="shared" si="0"/>
        <v>1803</v>
      </c>
    </row>
    <row r="54" spans="1:15" ht="21" customHeight="1" thickBot="1" x14ac:dyDescent="0.2">
      <c r="A54" s="116"/>
      <c r="B54" s="120" t="s">
        <v>88</v>
      </c>
      <c r="C54" s="121"/>
      <c r="D54" s="20">
        <v>2838</v>
      </c>
      <c r="E54" s="21">
        <v>1699</v>
      </c>
      <c r="F54" s="21">
        <v>332</v>
      </c>
      <c r="G54" s="21">
        <v>570</v>
      </c>
      <c r="H54" s="21">
        <v>580</v>
      </c>
      <c r="I54" s="21">
        <v>439</v>
      </c>
      <c r="J54" s="21">
        <v>357</v>
      </c>
      <c r="K54" s="21">
        <v>1817</v>
      </c>
      <c r="L54" s="21">
        <v>679</v>
      </c>
      <c r="M54" s="21">
        <v>789</v>
      </c>
      <c r="N54" s="21">
        <v>376</v>
      </c>
      <c r="O54" s="75">
        <f t="shared" si="0"/>
        <v>10100</v>
      </c>
    </row>
    <row r="55" spans="1:15" ht="21" customHeight="1" thickBot="1" x14ac:dyDescent="0.2">
      <c r="A55" s="103" t="s">
        <v>196</v>
      </c>
      <c r="B55" s="104"/>
      <c r="C55" s="105"/>
      <c r="D55" s="15">
        <f t="shared" ref="D55:N55" si="21">SUM(D52:D54)</f>
        <v>84844</v>
      </c>
      <c r="E55" s="16">
        <f t="shared" si="21"/>
        <v>63083</v>
      </c>
      <c r="F55" s="16">
        <f t="shared" si="21"/>
        <v>14628</v>
      </c>
      <c r="G55" s="16">
        <f t="shared" si="21"/>
        <v>23710</v>
      </c>
      <c r="H55" s="16">
        <f t="shared" si="21"/>
        <v>19651</v>
      </c>
      <c r="I55" s="16">
        <f t="shared" si="21"/>
        <v>16412</v>
      </c>
      <c r="J55" s="16">
        <f t="shared" si="21"/>
        <v>14145</v>
      </c>
      <c r="K55" s="16">
        <f t="shared" si="21"/>
        <v>71550</v>
      </c>
      <c r="L55" s="16">
        <f t="shared" si="21"/>
        <v>24600</v>
      </c>
      <c r="M55" s="16">
        <f t="shared" si="21"/>
        <v>14170</v>
      </c>
      <c r="N55" s="16">
        <f t="shared" si="21"/>
        <v>376</v>
      </c>
      <c r="O55" s="73">
        <f t="shared" si="0"/>
        <v>346793</v>
      </c>
    </row>
    <row r="56" spans="1:15" ht="23.25" customHeight="1" thickBot="1" x14ac:dyDescent="0.2">
      <c r="A56" s="106" t="s">
        <v>89</v>
      </c>
      <c r="B56" s="107"/>
      <c r="C56" s="108"/>
      <c r="D56" s="77">
        <f>SUM(D49,D55)</f>
        <v>194798</v>
      </c>
      <c r="E56" s="78">
        <f>SUM(E49,E55)</f>
        <v>129109</v>
      </c>
      <c r="F56" s="78">
        <f t="shared" ref="F56:N56" si="22">SUM(F49,F55)</f>
        <v>27132</v>
      </c>
      <c r="G56" s="78">
        <f t="shared" si="22"/>
        <v>44763</v>
      </c>
      <c r="H56" s="78">
        <f t="shared" si="22"/>
        <v>42931</v>
      </c>
      <c r="I56" s="78">
        <f t="shared" si="22"/>
        <v>30250</v>
      </c>
      <c r="J56" s="78">
        <f t="shared" si="22"/>
        <v>25226</v>
      </c>
      <c r="K56" s="78">
        <f t="shared" si="22"/>
        <v>172606</v>
      </c>
      <c r="L56" s="78">
        <f t="shared" si="22"/>
        <v>55283</v>
      </c>
      <c r="M56" s="78">
        <f t="shared" si="22"/>
        <v>36947</v>
      </c>
      <c r="N56" s="78">
        <f t="shared" si="22"/>
        <v>4811</v>
      </c>
      <c r="O56" s="76">
        <f t="shared" si="0"/>
        <v>759045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3"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A32:A40"/>
    <mergeCell ref="B32:B34"/>
    <mergeCell ref="B35:B37"/>
    <mergeCell ref="B38:B40"/>
    <mergeCell ref="A41:B43"/>
    <mergeCell ref="A55:C55"/>
    <mergeCell ref="A56:C56"/>
    <mergeCell ref="A59:O60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3"/>
      <c r="E4" s="1" t="s">
        <v>8</v>
      </c>
    </row>
    <row r="5" spans="1:15" ht="15" customHeight="1" x14ac:dyDescent="0.2">
      <c r="A5" s="49" t="s">
        <v>180</v>
      </c>
      <c r="C5" s="50"/>
      <c r="L5" s="53"/>
      <c r="M5" s="53"/>
      <c r="N5" s="53"/>
      <c r="O5" s="24"/>
    </row>
    <row r="6" spans="1:15" ht="15" customHeight="1" thickBot="1" x14ac:dyDescent="0.2">
      <c r="L6" s="25"/>
      <c r="M6" s="25"/>
      <c r="N6" s="25"/>
      <c r="O6" s="25"/>
    </row>
    <row r="7" spans="1:15" ht="48" customHeight="1" x14ac:dyDescent="0.15">
      <c r="A7" s="141" t="s">
        <v>165</v>
      </c>
      <c r="B7" s="142"/>
      <c r="C7" s="143"/>
      <c r="D7" s="147" t="s">
        <v>181</v>
      </c>
      <c r="E7" s="147" t="s">
        <v>182</v>
      </c>
      <c r="F7" s="147" t="s">
        <v>183</v>
      </c>
      <c r="G7" s="147" t="s">
        <v>37</v>
      </c>
      <c r="H7" s="147"/>
      <c r="I7" s="147"/>
      <c r="J7" s="147"/>
      <c r="K7" s="147"/>
      <c r="L7" s="147"/>
      <c r="M7" s="147"/>
      <c r="N7" s="165"/>
      <c r="O7" s="153" t="s">
        <v>168</v>
      </c>
    </row>
    <row r="8" spans="1:15" x14ac:dyDescent="0.15">
      <c r="A8" s="115" t="s">
        <v>9</v>
      </c>
      <c r="B8" s="132" t="s">
        <v>10</v>
      </c>
      <c r="C8" s="135" t="s">
        <v>11</v>
      </c>
      <c r="D8" s="156"/>
      <c r="E8" s="156"/>
      <c r="F8" s="156"/>
      <c r="G8" s="156"/>
      <c r="H8" s="156"/>
      <c r="I8" s="158"/>
      <c r="J8" s="158"/>
      <c r="K8" s="156"/>
      <c r="L8" s="156"/>
      <c r="M8" s="186"/>
      <c r="N8" s="166"/>
      <c r="O8" s="154"/>
    </row>
    <row r="9" spans="1:15" x14ac:dyDescent="0.15">
      <c r="A9" s="115"/>
      <c r="B9" s="132"/>
      <c r="C9" s="135"/>
      <c r="D9" s="156"/>
      <c r="E9" s="156"/>
      <c r="F9" s="156"/>
      <c r="G9" s="156"/>
      <c r="H9" s="156"/>
      <c r="I9" s="158"/>
      <c r="J9" s="158"/>
      <c r="K9" s="156"/>
      <c r="L9" s="156"/>
      <c r="M9" s="186"/>
      <c r="N9" s="166"/>
      <c r="O9" s="154"/>
    </row>
    <row r="10" spans="1:15" ht="18.75" customHeight="1" thickBot="1" x14ac:dyDescent="0.2">
      <c r="A10" s="134"/>
      <c r="B10" s="133"/>
      <c r="C10" s="136"/>
      <c r="D10" s="157"/>
      <c r="E10" s="157"/>
      <c r="F10" s="157"/>
      <c r="G10" s="157"/>
      <c r="H10" s="157"/>
      <c r="I10" s="159"/>
      <c r="J10" s="159"/>
      <c r="K10" s="157"/>
      <c r="L10" s="157"/>
      <c r="M10" s="187"/>
      <c r="N10" s="167"/>
      <c r="O10" s="155"/>
    </row>
    <row r="11" spans="1:15" ht="21" customHeight="1" x14ac:dyDescent="0.15">
      <c r="A11" s="128" t="s">
        <v>169</v>
      </c>
      <c r="B11" s="131" t="s">
        <v>12</v>
      </c>
      <c r="C11" s="7" t="s">
        <v>13</v>
      </c>
      <c r="D11" s="9">
        <v>69</v>
      </c>
      <c r="E11" s="9">
        <v>209</v>
      </c>
      <c r="F11" s="9">
        <v>20</v>
      </c>
      <c r="G11" s="9">
        <v>49</v>
      </c>
      <c r="H11" s="9"/>
      <c r="I11" s="9"/>
      <c r="J11" s="9"/>
      <c r="K11" s="9"/>
      <c r="L11" s="9"/>
      <c r="M11" s="37"/>
      <c r="N11" s="37"/>
      <c r="O11" s="73">
        <f t="shared" ref="O11:O56" si="0">SUM(D11:N11)</f>
        <v>347</v>
      </c>
    </row>
    <row r="12" spans="1:15" ht="21" customHeight="1" x14ac:dyDescent="0.15">
      <c r="A12" s="129"/>
      <c r="B12" s="132"/>
      <c r="C12" s="10" t="s">
        <v>14</v>
      </c>
      <c r="D12" s="12">
        <v>69</v>
      </c>
      <c r="E12" s="12">
        <v>19</v>
      </c>
      <c r="F12" s="12">
        <v>0</v>
      </c>
      <c r="G12" s="12">
        <v>5</v>
      </c>
      <c r="H12" s="12"/>
      <c r="I12" s="12"/>
      <c r="J12" s="12"/>
      <c r="K12" s="12"/>
      <c r="L12" s="12"/>
      <c r="M12" s="32"/>
      <c r="N12" s="32"/>
      <c r="O12" s="74">
        <f t="shared" si="0"/>
        <v>93</v>
      </c>
    </row>
    <row r="13" spans="1:15" ht="21" customHeight="1" x14ac:dyDescent="0.15">
      <c r="A13" s="129"/>
      <c r="B13" s="132"/>
      <c r="C13" s="10" t="s">
        <v>15</v>
      </c>
      <c r="D13" s="12">
        <f>SUM(D11:D12)</f>
        <v>138</v>
      </c>
      <c r="E13" s="12">
        <f>SUM(E11:E12)</f>
        <v>228</v>
      </c>
      <c r="F13" s="12">
        <f>SUM(F11:F12)</f>
        <v>20</v>
      </c>
      <c r="G13" s="12">
        <f>SUM(G11:G12)</f>
        <v>54</v>
      </c>
      <c r="H13" s="12"/>
      <c r="I13" s="12"/>
      <c r="J13" s="12"/>
      <c r="K13" s="12"/>
      <c r="L13" s="12"/>
      <c r="M13" s="32"/>
      <c r="N13" s="32"/>
      <c r="O13" s="74">
        <f t="shared" si="0"/>
        <v>440</v>
      </c>
    </row>
    <row r="14" spans="1:15" ht="21" customHeight="1" x14ac:dyDescent="0.15">
      <c r="A14" s="129"/>
      <c r="B14" s="132" t="s">
        <v>16</v>
      </c>
      <c r="C14" s="10" t="s">
        <v>13</v>
      </c>
      <c r="D14" s="12">
        <v>141</v>
      </c>
      <c r="E14" s="12">
        <v>275</v>
      </c>
      <c r="F14" s="12">
        <v>29</v>
      </c>
      <c r="G14" s="12">
        <v>45</v>
      </c>
      <c r="H14" s="12"/>
      <c r="I14" s="12"/>
      <c r="J14" s="12"/>
      <c r="K14" s="12"/>
      <c r="L14" s="12"/>
      <c r="M14" s="32"/>
      <c r="N14" s="32"/>
      <c r="O14" s="74">
        <f t="shared" si="0"/>
        <v>490</v>
      </c>
    </row>
    <row r="15" spans="1:15" ht="21" customHeight="1" x14ac:dyDescent="0.15">
      <c r="A15" s="129"/>
      <c r="B15" s="132"/>
      <c r="C15" s="10" t="s">
        <v>14</v>
      </c>
      <c r="D15" s="12">
        <v>3</v>
      </c>
      <c r="E15" s="12">
        <v>3</v>
      </c>
      <c r="F15" s="12">
        <v>0</v>
      </c>
      <c r="G15" s="12">
        <v>0</v>
      </c>
      <c r="H15" s="12"/>
      <c r="I15" s="12"/>
      <c r="J15" s="12"/>
      <c r="K15" s="12"/>
      <c r="L15" s="12"/>
      <c r="M15" s="32"/>
      <c r="N15" s="32"/>
      <c r="O15" s="74">
        <f t="shared" si="0"/>
        <v>6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144</v>
      </c>
      <c r="E16" s="11">
        <f>SUM(E14:E15)</f>
        <v>278</v>
      </c>
      <c r="F16" s="11">
        <f>SUM(F14:F15)</f>
        <v>29</v>
      </c>
      <c r="G16" s="11">
        <f>SUM(G14:G15)</f>
        <v>45</v>
      </c>
      <c r="H16" s="12"/>
      <c r="I16" s="12"/>
      <c r="J16" s="12"/>
      <c r="K16" s="12"/>
      <c r="L16" s="12"/>
      <c r="M16" s="32"/>
      <c r="N16" s="32"/>
      <c r="O16" s="74">
        <f t="shared" si="0"/>
        <v>496</v>
      </c>
    </row>
    <row r="17" spans="1:15" ht="21" customHeight="1" x14ac:dyDescent="0.15">
      <c r="A17" s="129"/>
      <c r="B17" s="132" t="s">
        <v>17</v>
      </c>
      <c r="C17" s="10" t="s">
        <v>13</v>
      </c>
      <c r="D17" s="12">
        <v>0</v>
      </c>
      <c r="E17" s="12">
        <v>0</v>
      </c>
      <c r="F17" s="12">
        <v>0</v>
      </c>
      <c r="G17" s="12">
        <v>0</v>
      </c>
      <c r="H17" s="12"/>
      <c r="I17" s="12"/>
      <c r="J17" s="12"/>
      <c r="K17" s="12"/>
      <c r="L17" s="12"/>
      <c r="M17" s="32"/>
      <c r="N17" s="32"/>
      <c r="O17" s="74">
        <f t="shared" si="0"/>
        <v>0</v>
      </c>
    </row>
    <row r="18" spans="1:15" ht="21" customHeight="1" x14ac:dyDescent="0.15">
      <c r="A18" s="129"/>
      <c r="B18" s="132"/>
      <c r="C18" s="10" t="s">
        <v>14</v>
      </c>
      <c r="D18" s="12">
        <v>5</v>
      </c>
      <c r="E18" s="12">
        <v>1</v>
      </c>
      <c r="F18" s="12">
        <v>0</v>
      </c>
      <c r="G18" s="12">
        <v>1</v>
      </c>
      <c r="H18" s="12"/>
      <c r="I18" s="12"/>
      <c r="J18" s="12"/>
      <c r="K18" s="12"/>
      <c r="L18" s="12"/>
      <c r="M18" s="32"/>
      <c r="N18" s="32"/>
      <c r="O18" s="74">
        <f t="shared" si="0"/>
        <v>7</v>
      </c>
    </row>
    <row r="19" spans="1:15" ht="21" customHeight="1" x14ac:dyDescent="0.15">
      <c r="A19" s="129"/>
      <c r="B19" s="132"/>
      <c r="C19" s="10" t="s">
        <v>15</v>
      </c>
      <c r="D19" s="11">
        <f>SUM(D17:D18)</f>
        <v>5</v>
      </c>
      <c r="E19" s="11">
        <f>SUM(E17:E18)</f>
        <v>1</v>
      </c>
      <c r="F19" s="11">
        <v>0</v>
      </c>
      <c r="G19" s="11">
        <f>SUM(G17:G18)</f>
        <v>1</v>
      </c>
      <c r="H19" s="11"/>
      <c r="I19" s="11"/>
      <c r="J19" s="11"/>
      <c r="K19" s="11"/>
      <c r="L19" s="11"/>
      <c r="M19" s="54"/>
      <c r="N19" s="41"/>
      <c r="O19" s="74">
        <f t="shared" si="0"/>
        <v>7</v>
      </c>
    </row>
    <row r="20" spans="1:15" ht="21" customHeight="1" x14ac:dyDescent="0.15">
      <c r="A20" s="129"/>
      <c r="B20" s="132" t="s">
        <v>170</v>
      </c>
      <c r="C20" s="10" t="s">
        <v>13</v>
      </c>
      <c r="D20" s="11">
        <f t="shared" ref="D20:G21" si="1">D11+D14+D17</f>
        <v>210</v>
      </c>
      <c r="E20" s="11">
        <f t="shared" si="1"/>
        <v>484</v>
      </c>
      <c r="F20" s="11">
        <f t="shared" si="1"/>
        <v>49</v>
      </c>
      <c r="G20" s="11">
        <f t="shared" si="1"/>
        <v>94</v>
      </c>
      <c r="H20" s="11"/>
      <c r="I20" s="11"/>
      <c r="J20" s="11"/>
      <c r="K20" s="11"/>
      <c r="L20" s="11"/>
      <c r="M20" s="54"/>
      <c r="N20" s="41"/>
      <c r="O20" s="74">
        <f t="shared" si="0"/>
        <v>837</v>
      </c>
    </row>
    <row r="21" spans="1:15" ht="21" customHeight="1" x14ac:dyDescent="0.15">
      <c r="A21" s="129"/>
      <c r="B21" s="132"/>
      <c r="C21" s="10" t="s">
        <v>14</v>
      </c>
      <c r="D21" s="11">
        <f t="shared" si="1"/>
        <v>77</v>
      </c>
      <c r="E21" s="11">
        <f t="shared" si="1"/>
        <v>23</v>
      </c>
      <c r="F21" s="11">
        <f t="shared" si="1"/>
        <v>0</v>
      </c>
      <c r="G21" s="11">
        <f t="shared" si="1"/>
        <v>6</v>
      </c>
      <c r="H21" s="11"/>
      <c r="I21" s="11"/>
      <c r="J21" s="11"/>
      <c r="K21" s="11"/>
      <c r="L21" s="11"/>
      <c r="M21" s="54"/>
      <c r="N21" s="41"/>
      <c r="O21" s="74">
        <f t="shared" si="0"/>
        <v>106</v>
      </c>
    </row>
    <row r="22" spans="1:15" ht="21" customHeight="1" thickBot="1" x14ac:dyDescent="0.2">
      <c r="A22" s="130"/>
      <c r="B22" s="133"/>
      <c r="C22" s="13" t="s">
        <v>15</v>
      </c>
      <c r="D22" s="11">
        <f>SUM(D13,D16,D19)</f>
        <v>287</v>
      </c>
      <c r="E22" s="11">
        <f>SUM(E13,E16,E19)</f>
        <v>507</v>
      </c>
      <c r="F22" s="11">
        <f t="shared" ref="F22:G22" si="2">SUM(F13,F16,F19)</f>
        <v>49</v>
      </c>
      <c r="G22" s="11">
        <f t="shared" si="2"/>
        <v>100</v>
      </c>
      <c r="H22" s="11"/>
      <c r="I22" s="11"/>
      <c r="J22" s="11"/>
      <c r="K22" s="11"/>
      <c r="L22" s="11"/>
      <c r="M22" s="54"/>
      <c r="N22" s="41"/>
      <c r="O22" s="74">
        <f t="shared" si="0"/>
        <v>943</v>
      </c>
    </row>
    <row r="23" spans="1:15" ht="21" customHeight="1" x14ac:dyDescent="0.15">
      <c r="A23" s="128" t="s">
        <v>171</v>
      </c>
      <c r="B23" s="131" t="s">
        <v>12</v>
      </c>
      <c r="C23" s="7" t="s">
        <v>13</v>
      </c>
      <c r="D23" s="9">
        <v>5</v>
      </c>
      <c r="E23" s="9">
        <v>3</v>
      </c>
      <c r="F23" s="9">
        <v>4</v>
      </c>
      <c r="G23" s="9">
        <v>2</v>
      </c>
      <c r="H23" s="9"/>
      <c r="I23" s="9"/>
      <c r="J23" s="9"/>
      <c r="K23" s="9"/>
      <c r="L23" s="9"/>
      <c r="M23" s="37"/>
      <c r="N23" s="43"/>
      <c r="O23" s="73">
        <f t="shared" si="0"/>
        <v>14</v>
      </c>
    </row>
    <row r="24" spans="1:15" ht="21" customHeight="1" x14ac:dyDescent="0.15">
      <c r="A24" s="129"/>
      <c r="B24" s="132"/>
      <c r="C24" s="10" t="s">
        <v>14</v>
      </c>
      <c r="D24" s="12">
        <v>4</v>
      </c>
      <c r="E24" s="12">
        <v>13</v>
      </c>
      <c r="F24" s="12">
        <v>0</v>
      </c>
      <c r="G24" s="12">
        <v>0</v>
      </c>
      <c r="H24" s="12"/>
      <c r="I24" s="12"/>
      <c r="J24" s="12"/>
      <c r="K24" s="12"/>
      <c r="L24" s="12"/>
      <c r="M24" s="32"/>
      <c r="N24" s="41"/>
      <c r="O24" s="74">
        <f t="shared" si="0"/>
        <v>17</v>
      </c>
    </row>
    <row r="25" spans="1:15" ht="21" customHeight="1" x14ac:dyDescent="0.15">
      <c r="A25" s="129"/>
      <c r="B25" s="132"/>
      <c r="C25" s="10" t="s">
        <v>15</v>
      </c>
      <c r="D25" s="12">
        <f>SUM(D23:D24)</f>
        <v>9</v>
      </c>
      <c r="E25" s="12">
        <f>SUM(E23:E24)</f>
        <v>16</v>
      </c>
      <c r="F25" s="12">
        <f>SUM(F23:F24)</f>
        <v>4</v>
      </c>
      <c r="G25" s="12">
        <f>SUM(G23:G24)</f>
        <v>2</v>
      </c>
      <c r="H25" s="12"/>
      <c r="I25" s="12"/>
      <c r="J25" s="12"/>
      <c r="K25" s="12"/>
      <c r="L25" s="12"/>
      <c r="M25" s="32"/>
      <c r="N25" s="41"/>
      <c r="O25" s="74">
        <f t="shared" si="0"/>
        <v>31</v>
      </c>
    </row>
    <row r="26" spans="1:15" ht="21" customHeight="1" x14ac:dyDescent="0.15">
      <c r="A26" s="129"/>
      <c r="B26" s="132" t="s">
        <v>16</v>
      </c>
      <c r="C26" s="10" t="s">
        <v>13</v>
      </c>
      <c r="D26" s="12">
        <v>5</v>
      </c>
      <c r="E26" s="12">
        <v>4</v>
      </c>
      <c r="F26" s="12">
        <v>4</v>
      </c>
      <c r="G26" s="12">
        <v>3</v>
      </c>
      <c r="H26" s="12"/>
      <c r="I26" s="12"/>
      <c r="J26" s="12"/>
      <c r="K26" s="12"/>
      <c r="L26" s="12"/>
      <c r="M26" s="32"/>
      <c r="N26" s="41"/>
      <c r="O26" s="74">
        <f t="shared" si="0"/>
        <v>16</v>
      </c>
    </row>
    <row r="27" spans="1:15" ht="21" customHeight="1" x14ac:dyDescent="0.15">
      <c r="A27" s="129"/>
      <c r="B27" s="132"/>
      <c r="C27" s="10" t="s">
        <v>14</v>
      </c>
      <c r="D27" s="12">
        <v>2</v>
      </c>
      <c r="E27" s="12">
        <v>9</v>
      </c>
      <c r="F27" s="12">
        <v>0</v>
      </c>
      <c r="G27" s="12">
        <v>0</v>
      </c>
      <c r="H27" s="12"/>
      <c r="I27" s="12"/>
      <c r="J27" s="12"/>
      <c r="K27" s="12"/>
      <c r="L27" s="12"/>
      <c r="M27" s="32"/>
      <c r="N27" s="41"/>
      <c r="O27" s="74">
        <f t="shared" si="0"/>
        <v>11</v>
      </c>
    </row>
    <row r="28" spans="1:15" ht="21" customHeight="1" x14ac:dyDescent="0.15">
      <c r="A28" s="129"/>
      <c r="B28" s="132"/>
      <c r="C28" s="10" t="s">
        <v>15</v>
      </c>
      <c r="D28" s="12">
        <f>SUM(D26:D27)</f>
        <v>7</v>
      </c>
      <c r="E28" s="12">
        <f>SUM(E26:E27)</f>
        <v>13</v>
      </c>
      <c r="F28" s="12">
        <f>SUM(F26:F27)</f>
        <v>4</v>
      </c>
      <c r="G28" s="12">
        <f>SUM(G26:G27)</f>
        <v>3</v>
      </c>
      <c r="H28" s="12"/>
      <c r="I28" s="12"/>
      <c r="J28" s="12"/>
      <c r="K28" s="12"/>
      <c r="L28" s="12"/>
      <c r="M28" s="32"/>
      <c r="N28" s="41"/>
      <c r="O28" s="74">
        <f t="shared" si="0"/>
        <v>27</v>
      </c>
    </row>
    <row r="29" spans="1:15" ht="21" customHeight="1" x14ac:dyDescent="0.15">
      <c r="A29" s="129"/>
      <c r="B29" s="132" t="s">
        <v>170</v>
      </c>
      <c r="C29" s="10" t="s">
        <v>13</v>
      </c>
      <c r="D29" s="11">
        <f t="shared" ref="D29:G31" si="3">D23+D26</f>
        <v>10</v>
      </c>
      <c r="E29" s="11">
        <f t="shared" si="3"/>
        <v>7</v>
      </c>
      <c r="F29" s="11">
        <f t="shared" si="3"/>
        <v>8</v>
      </c>
      <c r="G29" s="11">
        <f t="shared" si="3"/>
        <v>5</v>
      </c>
      <c r="H29" s="11"/>
      <c r="I29" s="11"/>
      <c r="J29" s="11"/>
      <c r="K29" s="11"/>
      <c r="L29" s="11"/>
      <c r="M29" s="54"/>
      <c r="N29" s="41"/>
      <c r="O29" s="74">
        <f t="shared" si="0"/>
        <v>30</v>
      </c>
    </row>
    <row r="30" spans="1:15" ht="21" customHeight="1" x14ac:dyDescent="0.15">
      <c r="A30" s="129"/>
      <c r="B30" s="132"/>
      <c r="C30" s="10" t="s">
        <v>14</v>
      </c>
      <c r="D30" s="11">
        <f t="shared" si="3"/>
        <v>6</v>
      </c>
      <c r="E30" s="11">
        <f t="shared" si="3"/>
        <v>22</v>
      </c>
      <c r="F30" s="11">
        <f t="shared" si="3"/>
        <v>0</v>
      </c>
      <c r="G30" s="11">
        <f t="shared" si="3"/>
        <v>0</v>
      </c>
      <c r="H30" s="11"/>
      <c r="I30" s="11"/>
      <c r="J30" s="11"/>
      <c r="K30" s="11"/>
      <c r="L30" s="11"/>
      <c r="M30" s="54"/>
      <c r="N30" s="41"/>
      <c r="O30" s="74">
        <f t="shared" si="0"/>
        <v>28</v>
      </c>
    </row>
    <row r="31" spans="1:15" ht="21" customHeight="1" thickBot="1" x14ac:dyDescent="0.2">
      <c r="A31" s="130"/>
      <c r="B31" s="133"/>
      <c r="C31" s="13" t="s">
        <v>15</v>
      </c>
      <c r="D31" s="11">
        <f t="shared" si="3"/>
        <v>16</v>
      </c>
      <c r="E31" s="11">
        <f t="shared" si="3"/>
        <v>29</v>
      </c>
      <c r="F31" s="11">
        <f t="shared" si="3"/>
        <v>8</v>
      </c>
      <c r="G31" s="11">
        <f>G25+G28</f>
        <v>5</v>
      </c>
      <c r="H31" s="11"/>
      <c r="I31" s="11"/>
      <c r="J31" s="11"/>
      <c r="K31" s="11"/>
      <c r="L31" s="11"/>
      <c r="M31" s="54"/>
      <c r="N31" s="41"/>
      <c r="O31" s="74">
        <f t="shared" si="0"/>
        <v>58</v>
      </c>
    </row>
    <row r="32" spans="1:15" ht="21" customHeight="1" x14ac:dyDescent="0.15">
      <c r="A32" s="128" t="s">
        <v>172</v>
      </c>
      <c r="B32" s="131" t="s">
        <v>12</v>
      </c>
      <c r="C32" s="7" t="s">
        <v>13</v>
      </c>
      <c r="D32" s="9">
        <v>741</v>
      </c>
      <c r="E32" s="9">
        <v>1025</v>
      </c>
      <c r="F32" s="9">
        <v>209</v>
      </c>
      <c r="G32" s="9">
        <v>227</v>
      </c>
      <c r="H32" s="9"/>
      <c r="I32" s="9"/>
      <c r="J32" s="9"/>
      <c r="K32" s="9"/>
      <c r="L32" s="9"/>
      <c r="M32" s="37"/>
      <c r="N32" s="43"/>
      <c r="O32" s="73">
        <f t="shared" si="0"/>
        <v>2202</v>
      </c>
    </row>
    <row r="33" spans="1:15" ht="21" customHeight="1" x14ac:dyDescent="0.15">
      <c r="A33" s="129"/>
      <c r="B33" s="132"/>
      <c r="C33" s="10" t="s">
        <v>14</v>
      </c>
      <c r="D33" s="12">
        <v>16</v>
      </c>
      <c r="E33" s="12">
        <v>15</v>
      </c>
      <c r="F33" s="12">
        <v>0</v>
      </c>
      <c r="G33" s="12">
        <v>0</v>
      </c>
      <c r="H33" s="12"/>
      <c r="I33" s="12"/>
      <c r="J33" s="12"/>
      <c r="K33" s="12"/>
      <c r="L33" s="12"/>
      <c r="M33" s="32"/>
      <c r="N33" s="41"/>
      <c r="O33" s="74">
        <f t="shared" si="0"/>
        <v>31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757</v>
      </c>
      <c r="E34" s="11">
        <f>SUM(E32:E33)</f>
        <v>1040</v>
      </c>
      <c r="F34" s="11">
        <f>SUM(F32:F33)</f>
        <v>209</v>
      </c>
      <c r="G34" s="11">
        <f>SUM(G32:G33)</f>
        <v>227</v>
      </c>
      <c r="H34" s="12"/>
      <c r="I34" s="12"/>
      <c r="J34" s="12"/>
      <c r="K34" s="12"/>
      <c r="L34" s="12"/>
      <c r="M34" s="32"/>
      <c r="N34" s="41"/>
      <c r="O34" s="74">
        <f t="shared" si="0"/>
        <v>2233</v>
      </c>
    </row>
    <row r="35" spans="1:15" ht="21" customHeight="1" x14ac:dyDescent="0.15">
      <c r="A35" s="129"/>
      <c r="B35" s="132" t="s">
        <v>16</v>
      </c>
      <c r="C35" s="10" t="s">
        <v>13</v>
      </c>
      <c r="D35" s="12">
        <v>1010</v>
      </c>
      <c r="E35" s="12">
        <v>1335</v>
      </c>
      <c r="F35" s="12">
        <v>376</v>
      </c>
      <c r="G35" s="12">
        <v>384</v>
      </c>
      <c r="H35" s="12"/>
      <c r="I35" s="12"/>
      <c r="J35" s="12"/>
      <c r="K35" s="12"/>
      <c r="L35" s="12"/>
      <c r="M35" s="32"/>
      <c r="N35" s="41"/>
      <c r="O35" s="74">
        <f t="shared" si="0"/>
        <v>3105</v>
      </c>
    </row>
    <row r="36" spans="1:15" ht="21" customHeight="1" x14ac:dyDescent="0.15">
      <c r="A36" s="129"/>
      <c r="B36" s="132"/>
      <c r="C36" s="10" t="s">
        <v>14</v>
      </c>
      <c r="D36" s="12">
        <v>1</v>
      </c>
      <c r="E36" s="12">
        <v>3</v>
      </c>
      <c r="F36" s="12">
        <v>0</v>
      </c>
      <c r="G36" s="12">
        <v>0</v>
      </c>
      <c r="H36" s="12"/>
      <c r="I36" s="12"/>
      <c r="J36" s="12"/>
      <c r="K36" s="12"/>
      <c r="L36" s="12"/>
      <c r="M36" s="32"/>
      <c r="N36" s="41"/>
      <c r="O36" s="74">
        <f t="shared" si="0"/>
        <v>4</v>
      </c>
    </row>
    <row r="37" spans="1:15" ht="21" customHeight="1" x14ac:dyDescent="0.15">
      <c r="A37" s="129"/>
      <c r="B37" s="132"/>
      <c r="C37" s="10" t="s">
        <v>15</v>
      </c>
      <c r="D37" s="12">
        <f>SUM(D35:D36)</f>
        <v>1011</v>
      </c>
      <c r="E37" s="12">
        <f>SUM(E35:E36)</f>
        <v>1338</v>
      </c>
      <c r="F37" s="12">
        <f>SUM(F35:F36)</f>
        <v>376</v>
      </c>
      <c r="G37" s="12">
        <f>SUM(G35:G36)</f>
        <v>384</v>
      </c>
      <c r="H37" s="12"/>
      <c r="I37" s="12"/>
      <c r="J37" s="12"/>
      <c r="K37" s="12"/>
      <c r="L37" s="12"/>
      <c r="M37" s="32"/>
      <c r="N37" s="41"/>
      <c r="O37" s="74">
        <f t="shared" si="0"/>
        <v>3109</v>
      </c>
    </row>
    <row r="38" spans="1:15" ht="21" customHeight="1" x14ac:dyDescent="0.15">
      <c r="A38" s="129"/>
      <c r="B38" s="132" t="s">
        <v>170</v>
      </c>
      <c r="C38" s="10" t="s">
        <v>13</v>
      </c>
      <c r="D38" s="11">
        <f t="shared" ref="D38:G40" si="4">D32+D35</f>
        <v>1751</v>
      </c>
      <c r="E38" s="11">
        <f t="shared" si="4"/>
        <v>2360</v>
      </c>
      <c r="F38" s="11">
        <f t="shared" si="4"/>
        <v>585</v>
      </c>
      <c r="G38" s="11">
        <f t="shared" si="4"/>
        <v>611</v>
      </c>
      <c r="H38" s="11"/>
      <c r="I38" s="11"/>
      <c r="J38" s="11"/>
      <c r="K38" s="11"/>
      <c r="L38" s="11"/>
      <c r="M38" s="54"/>
      <c r="N38" s="41"/>
      <c r="O38" s="74">
        <f t="shared" si="0"/>
        <v>5307</v>
      </c>
    </row>
    <row r="39" spans="1:15" ht="21" customHeight="1" x14ac:dyDescent="0.15">
      <c r="A39" s="129"/>
      <c r="B39" s="132"/>
      <c r="C39" s="10" t="s">
        <v>14</v>
      </c>
      <c r="D39" s="11">
        <f t="shared" si="4"/>
        <v>17</v>
      </c>
      <c r="E39" s="11">
        <f t="shared" si="4"/>
        <v>18</v>
      </c>
      <c r="F39" s="11">
        <f t="shared" si="4"/>
        <v>0</v>
      </c>
      <c r="G39" s="11">
        <f t="shared" si="4"/>
        <v>0</v>
      </c>
      <c r="H39" s="11"/>
      <c r="I39" s="11"/>
      <c r="J39" s="11"/>
      <c r="K39" s="11"/>
      <c r="L39" s="11"/>
      <c r="M39" s="54"/>
      <c r="N39" s="41"/>
      <c r="O39" s="74">
        <f t="shared" si="0"/>
        <v>35</v>
      </c>
    </row>
    <row r="40" spans="1:15" ht="21" customHeight="1" thickBot="1" x14ac:dyDescent="0.2">
      <c r="A40" s="130"/>
      <c r="B40" s="133"/>
      <c r="C40" s="13" t="s">
        <v>15</v>
      </c>
      <c r="D40" s="11">
        <f t="shared" si="4"/>
        <v>1768</v>
      </c>
      <c r="E40" s="11">
        <f t="shared" si="4"/>
        <v>2378</v>
      </c>
      <c r="F40" s="11">
        <f t="shared" si="4"/>
        <v>585</v>
      </c>
      <c r="G40" s="11">
        <f t="shared" si="4"/>
        <v>611</v>
      </c>
      <c r="H40" s="11"/>
      <c r="I40" s="11"/>
      <c r="J40" s="11"/>
      <c r="K40" s="11"/>
      <c r="L40" s="11"/>
      <c r="M40" s="54"/>
      <c r="N40" s="41"/>
      <c r="O40" s="74">
        <f t="shared" si="0"/>
        <v>5342</v>
      </c>
    </row>
    <row r="41" spans="1:15" ht="21" customHeight="1" x14ac:dyDescent="0.15">
      <c r="A41" s="97" t="s">
        <v>18</v>
      </c>
      <c r="B41" s="98"/>
      <c r="C41" s="7" t="s">
        <v>13</v>
      </c>
      <c r="D41" s="9">
        <v>86</v>
      </c>
      <c r="E41" s="9">
        <v>121</v>
      </c>
      <c r="F41" s="9">
        <v>41</v>
      </c>
      <c r="G41" s="9">
        <v>44</v>
      </c>
      <c r="H41" s="9"/>
      <c r="I41" s="9"/>
      <c r="J41" s="9"/>
      <c r="K41" s="9"/>
      <c r="L41" s="9"/>
      <c r="M41" s="37"/>
      <c r="N41" s="43"/>
      <c r="O41" s="73">
        <f t="shared" si="0"/>
        <v>292</v>
      </c>
    </row>
    <row r="42" spans="1:15" ht="21" customHeight="1" x14ac:dyDescent="0.15">
      <c r="A42" s="99"/>
      <c r="B42" s="100"/>
      <c r="C42" s="10" t="s">
        <v>14</v>
      </c>
      <c r="D42" s="12">
        <v>4</v>
      </c>
      <c r="E42" s="12">
        <v>3</v>
      </c>
      <c r="F42" s="12">
        <v>0</v>
      </c>
      <c r="G42" s="12">
        <v>0</v>
      </c>
      <c r="H42" s="12"/>
      <c r="I42" s="12"/>
      <c r="J42" s="12"/>
      <c r="K42" s="12"/>
      <c r="L42" s="12"/>
      <c r="M42" s="32"/>
      <c r="N42" s="41"/>
      <c r="O42" s="74">
        <f t="shared" si="0"/>
        <v>7</v>
      </c>
    </row>
    <row r="43" spans="1:15" ht="21" customHeight="1" thickBot="1" x14ac:dyDescent="0.2">
      <c r="A43" s="101"/>
      <c r="B43" s="102"/>
      <c r="C43" s="13" t="s">
        <v>15</v>
      </c>
      <c r="D43" s="14">
        <f>SUM(D41:D42)</f>
        <v>90</v>
      </c>
      <c r="E43" s="14">
        <f>SUM(E41:E42)</f>
        <v>124</v>
      </c>
      <c r="F43" s="14">
        <f>SUM(F41:F42)</f>
        <v>41</v>
      </c>
      <c r="G43" s="14">
        <f>SUM(G41:G42)</f>
        <v>44</v>
      </c>
      <c r="H43" s="44"/>
      <c r="I43" s="44"/>
      <c r="J43" s="44"/>
      <c r="K43" s="44"/>
      <c r="L43" s="44"/>
      <c r="M43" s="55"/>
      <c r="N43" s="45"/>
      <c r="O43" s="90">
        <f t="shared" si="0"/>
        <v>299</v>
      </c>
    </row>
    <row r="44" spans="1:15" ht="21" customHeight="1" x14ac:dyDescent="0.15">
      <c r="A44" s="97" t="s">
        <v>19</v>
      </c>
      <c r="B44" s="98"/>
      <c r="C44" s="7" t="s">
        <v>13</v>
      </c>
      <c r="D44" s="9">
        <v>24</v>
      </c>
      <c r="E44" s="9">
        <v>75</v>
      </c>
      <c r="F44" s="9">
        <v>4</v>
      </c>
      <c r="G44" s="9">
        <v>13</v>
      </c>
      <c r="H44" s="9"/>
      <c r="I44" s="9"/>
      <c r="J44" s="9"/>
      <c r="K44" s="9"/>
      <c r="L44" s="9"/>
      <c r="M44" s="37"/>
      <c r="N44" s="43"/>
      <c r="O44" s="79">
        <f t="shared" si="0"/>
        <v>116</v>
      </c>
    </row>
    <row r="45" spans="1:15" ht="21" customHeight="1" x14ac:dyDescent="0.15">
      <c r="A45" s="99"/>
      <c r="B45" s="100"/>
      <c r="C45" s="10" t="s">
        <v>14</v>
      </c>
      <c r="D45" s="12">
        <v>0</v>
      </c>
      <c r="E45" s="12">
        <v>0</v>
      </c>
      <c r="F45" s="12">
        <v>0</v>
      </c>
      <c r="G45" s="12">
        <v>0</v>
      </c>
      <c r="H45" s="12"/>
      <c r="I45" s="12"/>
      <c r="J45" s="12"/>
      <c r="K45" s="12"/>
      <c r="L45" s="12"/>
      <c r="M45" s="32"/>
      <c r="N45" s="41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24</v>
      </c>
      <c r="E46" s="14">
        <f>SUM(E44:E45)</f>
        <v>75</v>
      </c>
      <c r="F46" s="14">
        <f>SUM(F44:F45)</f>
        <v>4</v>
      </c>
      <c r="G46" s="14">
        <f>SUM(G44:G45)</f>
        <v>13</v>
      </c>
      <c r="H46" s="44"/>
      <c r="I46" s="44"/>
      <c r="J46" s="44"/>
      <c r="K46" s="44"/>
      <c r="L46" s="44"/>
      <c r="M46" s="55"/>
      <c r="N46" s="45"/>
      <c r="O46" s="74">
        <f t="shared" si="0"/>
        <v>116</v>
      </c>
    </row>
    <row r="47" spans="1:15" ht="21" customHeight="1" thickBot="1" x14ac:dyDescent="0.2">
      <c r="A47" s="111" t="s">
        <v>20</v>
      </c>
      <c r="B47" s="112"/>
      <c r="C47" s="113"/>
      <c r="D47" s="16">
        <f>SUM(D22,D31,D40,D43,D46)</f>
        <v>2185</v>
      </c>
      <c r="E47" s="16">
        <f>SUM(E22,E31,E40,E43,E46)</f>
        <v>3113</v>
      </c>
      <c r="F47" s="16">
        <f t="shared" ref="F47:G47" si="5">SUM(F22,F31,F40,F43,F46)</f>
        <v>687</v>
      </c>
      <c r="G47" s="16">
        <f t="shared" si="5"/>
        <v>773</v>
      </c>
      <c r="H47" s="16"/>
      <c r="I47" s="16"/>
      <c r="J47" s="16"/>
      <c r="K47" s="16"/>
      <c r="L47" s="16"/>
      <c r="M47" s="39"/>
      <c r="N47" s="48"/>
      <c r="O47" s="76">
        <f t="shared" si="0"/>
        <v>6758</v>
      </c>
    </row>
    <row r="48" spans="1:15" ht="21" customHeight="1" thickBot="1" x14ac:dyDescent="0.2">
      <c r="A48" s="111" t="s">
        <v>6</v>
      </c>
      <c r="B48" s="112"/>
      <c r="C48" s="113"/>
      <c r="D48" s="16">
        <v>17</v>
      </c>
      <c r="E48" s="16">
        <v>42</v>
      </c>
      <c r="F48" s="16">
        <v>19</v>
      </c>
      <c r="G48" s="16">
        <v>8</v>
      </c>
      <c r="H48" s="16"/>
      <c r="I48" s="16"/>
      <c r="J48" s="16"/>
      <c r="K48" s="16"/>
      <c r="L48" s="16"/>
      <c r="M48" s="39"/>
      <c r="N48" s="48"/>
      <c r="O48" s="76">
        <f t="shared" si="0"/>
        <v>86</v>
      </c>
    </row>
    <row r="49" spans="1:15" ht="21" customHeight="1" thickBot="1" x14ac:dyDescent="0.2">
      <c r="A49" s="111" t="s">
        <v>21</v>
      </c>
      <c r="B49" s="112"/>
      <c r="C49" s="113"/>
      <c r="D49" s="16">
        <f>SUM(D47:D48)</f>
        <v>2202</v>
      </c>
      <c r="E49" s="16">
        <f>SUM(E47:E48)</f>
        <v>3155</v>
      </c>
      <c r="F49" s="16">
        <f>SUM(F47:F48)</f>
        <v>706</v>
      </c>
      <c r="G49" s="16">
        <f>SUM(G47:G48)</f>
        <v>781</v>
      </c>
      <c r="H49" s="16"/>
      <c r="I49" s="16"/>
      <c r="J49" s="16"/>
      <c r="K49" s="16"/>
      <c r="L49" s="16"/>
      <c r="M49" s="39"/>
      <c r="N49" s="48"/>
      <c r="O49" s="76">
        <f t="shared" si="0"/>
        <v>6844</v>
      </c>
    </row>
    <row r="50" spans="1:15" ht="21" customHeight="1" x14ac:dyDescent="0.15">
      <c r="A50" s="114" t="s">
        <v>161</v>
      </c>
      <c r="B50" s="117" t="s">
        <v>22</v>
      </c>
      <c r="C50" s="17" t="s">
        <v>23</v>
      </c>
      <c r="D50" s="19">
        <v>989</v>
      </c>
      <c r="E50" s="19">
        <v>1301</v>
      </c>
      <c r="F50" s="19">
        <v>314</v>
      </c>
      <c r="G50" s="19">
        <v>373</v>
      </c>
      <c r="H50" s="19"/>
      <c r="I50" s="19"/>
      <c r="J50" s="19"/>
      <c r="K50" s="19"/>
      <c r="L50" s="19"/>
      <c r="M50" s="35"/>
      <c r="N50" s="46"/>
      <c r="O50" s="89">
        <f t="shared" si="0"/>
        <v>2977</v>
      </c>
    </row>
    <row r="51" spans="1:15" ht="21" customHeight="1" x14ac:dyDescent="0.15">
      <c r="A51" s="115"/>
      <c r="B51" s="100"/>
      <c r="C51" s="10" t="s">
        <v>24</v>
      </c>
      <c r="D51" s="12">
        <v>727</v>
      </c>
      <c r="E51" s="12">
        <v>1025</v>
      </c>
      <c r="F51" s="12">
        <v>278</v>
      </c>
      <c r="G51" s="12">
        <v>317</v>
      </c>
      <c r="H51" s="12"/>
      <c r="I51" s="12"/>
      <c r="J51" s="12"/>
      <c r="K51" s="12"/>
      <c r="L51" s="12"/>
      <c r="M51" s="32"/>
      <c r="N51" s="41"/>
      <c r="O51" s="74">
        <f t="shared" si="0"/>
        <v>2347</v>
      </c>
    </row>
    <row r="52" spans="1:15" ht="21" customHeight="1" x14ac:dyDescent="0.15">
      <c r="A52" s="115"/>
      <c r="B52" s="100"/>
      <c r="C52" s="10" t="s">
        <v>15</v>
      </c>
      <c r="D52" s="12">
        <f>SUM(D50:D51)</f>
        <v>1716</v>
      </c>
      <c r="E52" s="12">
        <f>SUM(E50:E51)</f>
        <v>2326</v>
      </c>
      <c r="F52" s="12">
        <f>SUM(F50:F51)</f>
        <v>592</v>
      </c>
      <c r="G52" s="12">
        <f>SUM(G50:G51)</f>
        <v>690</v>
      </c>
      <c r="H52" s="12"/>
      <c r="I52" s="12"/>
      <c r="J52" s="12"/>
      <c r="K52" s="12"/>
      <c r="L52" s="12"/>
      <c r="M52" s="32"/>
      <c r="N52" s="41"/>
      <c r="O52" s="74">
        <f t="shared" si="0"/>
        <v>5324</v>
      </c>
    </row>
    <row r="53" spans="1:15" ht="21" customHeight="1" x14ac:dyDescent="0.15">
      <c r="A53" s="115"/>
      <c r="B53" s="118" t="s">
        <v>162</v>
      </c>
      <c r="C53" s="119"/>
      <c r="D53" s="12">
        <v>6</v>
      </c>
      <c r="E53" s="12">
        <v>6</v>
      </c>
      <c r="F53" s="12">
        <v>3</v>
      </c>
      <c r="G53" s="12">
        <v>6</v>
      </c>
      <c r="H53" s="12"/>
      <c r="I53" s="12"/>
      <c r="J53" s="12"/>
      <c r="K53" s="12"/>
      <c r="L53" s="12"/>
      <c r="M53" s="32"/>
      <c r="N53" s="41"/>
      <c r="O53" s="74">
        <f t="shared" si="0"/>
        <v>21</v>
      </c>
    </row>
    <row r="54" spans="1:15" ht="21" customHeight="1" thickBot="1" x14ac:dyDescent="0.2">
      <c r="A54" s="116"/>
      <c r="B54" s="120" t="s">
        <v>163</v>
      </c>
      <c r="C54" s="121"/>
      <c r="D54" s="21">
        <v>43</v>
      </c>
      <c r="E54" s="21">
        <v>60</v>
      </c>
      <c r="F54" s="21">
        <v>20</v>
      </c>
      <c r="G54" s="21">
        <v>15</v>
      </c>
      <c r="H54" s="21"/>
      <c r="I54" s="21"/>
      <c r="J54" s="21"/>
      <c r="K54" s="21"/>
      <c r="L54" s="21"/>
      <c r="M54" s="40"/>
      <c r="N54" s="42"/>
      <c r="O54" s="90">
        <f t="shared" si="0"/>
        <v>138</v>
      </c>
    </row>
    <row r="55" spans="1:15" ht="21" customHeight="1" thickBot="1" x14ac:dyDescent="0.2">
      <c r="A55" s="103" t="s">
        <v>195</v>
      </c>
      <c r="B55" s="104"/>
      <c r="C55" s="104"/>
      <c r="D55" s="16">
        <f>SUM(D52:D54)</f>
        <v>1765</v>
      </c>
      <c r="E55" s="16">
        <f>SUM(E52:E54)</f>
        <v>2392</v>
      </c>
      <c r="F55" s="16">
        <f>SUM(F52:F54)</f>
        <v>615</v>
      </c>
      <c r="G55" s="16">
        <f>SUM(G52:G54)</f>
        <v>711</v>
      </c>
      <c r="H55" s="16"/>
      <c r="I55" s="16"/>
      <c r="J55" s="16"/>
      <c r="K55" s="16"/>
      <c r="L55" s="16"/>
      <c r="M55" s="39"/>
      <c r="N55" s="48"/>
      <c r="O55" s="76">
        <f t="shared" si="0"/>
        <v>5483</v>
      </c>
    </row>
    <row r="56" spans="1:15" ht="23.25" customHeight="1" thickBot="1" x14ac:dyDescent="0.2">
      <c r="A56" s="106" t="s">
        <v>174</v>
      </c>
      <c r="B56" s="107"/>
      <c r="C56" s="107"/>
      <c r="D56" s="78">
        <f>SUM(D49+D55)</f>
        <v>3967</v>
      </c>
      <c r="E56" s="78">
        <f>SUM(E49+E55)</f>
        <v>5547</v>
      </c>
      <c r="F56" s="78">
        <f>SUM(F49+F55)</f>
        <v>1321</v>
      </c>
      <c r="G56" s="78">
        <f>SUM(G49+G55)</f>
        <v>1492</v>
      </c>
      <c r="H56" s="78"/>
      <c r="I56" s="78"/>
      <c r="J56" s="78"/>
      <c r="K56" s="78"/>
      <c r="L56" s="78"/>
      <c r="M56" s="82"/>
      <c r="N56" s="94"/>
      <c r="O56" s="76">
        <f t="shared" si="0"/>
        <v>12327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2"/>
    </row>
    <row r="5" spans="1:15" ht="15" customHeight="1" x14ac:dyDescent="0.2">
      <c r="A5" s="49" t="s">
        <v>184</v>
      </c>
      <c r="C5" s="50"/>
      <c r="D5" s="6"/>
      <c r="E5" s="52"/>
      <c r="F5" s="52"/>
      <c r="J5" s="53"/>
      <c r="K5" s="53"/>
      <c r="L5" s="53"/>
      <c r="M5" s="53"/>
      <c r="N5" s="53"/>
      <c r="O5" s="24"/>
    </row>
    <row r="6" spans="1:15" ht="15" customHeight="1" thickBot="1" x14ac:dyDescent="0.2">
      <c r="J6" s="25"/>
      <c r="K6" s="25"/>
      <c r="L6" s="25"/>
      <c r="M6" s="25"/>
      <c r="N6" s="25"/>
      <c r="O6" s="25"/>
    </row>
    <row r="7" spans="1:15" ht="48" customHeight="1" x14ac:dyDescent="0.15">
      <c r="A7" s="141" t="s">
        <v>165</v>
      </c>
      <c r="B7" s="142"/>
      <c r="C7" s="143"/>
      <c r="D7" s="160" t="s">
        <v>185</v>
      </c>
      <c r="E7" s="163" t="s">
        <v>186</v>
      </c>
      <c r="F7" s="147" t="s">
        <v>28</v>
      </c>
      <c r="G7" s="147" t="s">
        <v>187</v>
      </c>
      <c r="H7" s="147" t="s">
        <v>188</v>
      </c>
      <c r="I7" s="147" t="s">
        <v>189</v>
      </c>
      <c r="J7" s="165" t="s">
        <v>190</v>
      </c>
      <c r="K7" s="147"/>
      <c r="L7" s="147"/>
      <c r="M7" s="147"/>
      <c r="N7" s="168"/>
      <c r="O7" s="153" t="s">
        <v>168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64"/>
      <c r="F8" s="186"/>
      <c r="G8" s="156"/>
      <c r="H8" s="156"/>
      <c r="I8" s="156"/>
      <c r="J8" s="166"/>
      <c r="K8" s="158"/>
      <c r="L8" s="158"/>
      <c r="M8" s="158"/>
      <c r="N8" s="188"/>
      <c r="O8" s="154"/>
    </row>
    <row r="9" spans="1:15" x14ac:dyDescent="0.15">
      <c r="A9" s="115"/>
      <c r="B9" s="132"/>
      <c r="C9" s="135"/>
      <c r="D9" s="161"/>
      <c r="E9" s="164"/>
      <c r="F9" s="186"/>
      <c r="G9" s="156"/>
      <c r="H9" s="156"/>
      <c r="I9" s="156"/>
      <c r="J9" s="166"/>
      <c r="K9" s="158"/>
      <c r="L9" s="158"/>
      <c r="M9" s="158"/>
      <c r="N9" s="188"/>
      <c r="O9" s="154"/>
    </row>
    <row r="10" spans="1:15" ht="18.75" customHeight="1" thickBot="1" x14ac:dyDescent="0.2">
      <c r="A10" s="134"/>
      <c r="B10" s="133"/>
      <c r="C10" s="136"/>
      <c r="D10" s="162"/>
      <c r="E10" s="179"/>
      <c r="F10" s="187"/>
      <c r="G10" s="157"/>
      <c r="H10" s="157"/>
      <c r="I10" s="157"/>
      <c r="J10" s="167"/>
      <c r="K10" s="159"/>
      <c r="L10" s="159"/>
      <c r="M10" s="159"/>
      <c r="N10" s="188"/>
      <c r="O10" s="155"/>
    </row>
    <row r="11" spans="1:15" ht="21" customHeight="1" x14ac:dyDescent="0.15">
      <c r="A11" s="128" t="s">
        <v>169</v>
      </c>
      <c r="B11" s="131" t="s">
        <v>12</v>
      </c>
      <c r="C11" s="7" t="s">
        <v>13</v>
      </c>
      <c r="D11" s="8">
        <v>230</v>
      </c>
      <c r="E11" s="9">
        <v>209</v>
      </c>
      <c r="F11" s="9">
        <v>546</v>
      </c>
      <c r="G11" s="9">
        <v>340</v>
      </c>
      <c r="H11" s="9">
        <v>589</v>
      </c>
      <c r="I11" s="9">
        <v>636</v>
      </c>
      <c r="J11" s="37">
        <v>569</v>
      </c>
      <c r="K11" s="37"/>
      <c r="L11" s="9"/>
      <c r="M11" s="60"/>
      <c r="N11" s="43"/>
      <c r="O11" s="73">
        <f t="shared" ref="O11:O56" si="0">SUM(D11:J11)</f>
        <v>3119</v>
      </c>
    </row>
    <row r="12" spans="1:15" ht="21" customHeight="1" x14ac:dyDescent="0.15">
      <c r="A12" s="129"/>
      <c r="B12" s="132"/>
      <c r="C12" s="10" t="s">
        <v>14</v>
      </c>
      <c r="D12" s="11">
        <v>71</v>
      </c>
      <c r="E12" s="12">
        <v>8</v>
      </c>
      <c r="F12" s="12">
        <v>183</v>
      </c>
      <c r="G12" s="12">
        <v>57</v>
      </c>
      <c r="H12" s="12">
        <v>116</v>
      </c>
      <c r="I12" s="12">
        <v>116</v>
      </c>
      <c r="J12" s="32">
        <v>95</v>
      </c>
      <c r="K12" s="32"/>
      <c r="L12" s="12"/>
      <c r="M12" s="54"/>
      <c r="N12" s="41"/>
      <c r="O12" s="74">
        <f t="shared" si="0"/>
        <v>646</v>
      </c>
    </row>
    <row r="13" spans="1:15" ht="21" customHeight="1" x14ac:dyDescent="0.15">
      <c r="A13" s="129"/>
      <c r="B13" s="132"/>
      <c r="C13" s="10" t="s">
        <v>15</v>
      </c>
      <c r="D13" s="11">
        <f t="shared" ref="D13:J13" si="1">SUM(D11:D12)</f>
        <v>301</v>
      </c>
      <c r="E13" s="12">
        <f t="shared" si="1"/>
        <v>217</v>
      </c>
      <c r="F13" s="12">
        <f>SUM(F11:F12)</f>
        <v>729</v>
      </c>
      <c r="G13" s="12">
        <f>SUM(G11:G12)</f>
        <v>397</v>
      </c>
      <c r="H13" s="12">
        <f>SUM(H11:H12)</f>
        <v>705</v>
      </c>
      <c r="I13" s="12">
        <f t="shared" si="1"/>
        <v>752</v>
      </c>
      <c r="J13" s="32">
        <f t="shared" si="1"/>
        <v>664</v>
      </c>
      <c r="K13" s="32"/>
      <c r="L13" s="12"/>
      <c r="M13" s="54"/>
      <c r="N13" s="41"/>
      <c r="O13" s="75">
        <f t="shared" si="0"/>
        <v>3765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375</v>
      </c>
      <c r="E14" s="12">
        <v>178</v>
      </c>
      <c r="F14" s="12">
        <v>826</v>
      </c>
      <c r="G14" s="12">
        <v>615</v>
      </c>
      <c r="H14" s="12">
        <v>706</v>
      </c>
      <c r="I14" s="12">
        <v>905</v>
      </c>
      <c r="J14" s="32">
        <v>948</v>
      </c>
      <c r="K14" s="32"/>
      <c r="L14" s="12"/>
      <c r="M14" s="54"/>
      <c r="N14" s="41"/>
      <c r="O14" s="74">
        <f t="shared" si="0"/>
        <v>4553</v>
      </c>
    </row>
    <row r="15" spans="1:15" ht="21" customHeight="1" x14ac:dyDescent="0.15">
      <c r="A15" s="129"/>
      <c r="B15" s="132"/>
      <c r="C15" s="10" t="s">
        <v>14</v>
      </c>
      <c r="D15" s="11">
        <v>1</v>
      </c>
      <c r="E15" s="12">
        <v>0</v>
      </c>
      <c r="F15" s="12">
        <v>12</v>
      </c>
      <c r="G15" s="12">
        <v>4</v>
      </c>
      <c r="H15" s="12">
        <v>21</v>
      </c>
      <c r="I15" s="12">
        <v>8</v>
      </c>
      <c r="J15" s="32">
        <v>3</v>
      </c>
      <c r="K15" s="32"/>
      <c r="L15" s="12"/>
      <c r="M15" s="54"/>
      <c r="N15" s="41"/>
      <c r="O15" s="74">
        <f t="shared" si="0"/>
        <v>49</v>
      </c>
    </row>
    <row r="16" spans="1:15" ht="21" customHeight="1" x14ac:dyDescent="0.15">
      <c r="A16" s="129"/>
      <c r="B16" s="132"/>
      <c r="C16" s="10" t="s">
        <v>15</v>
      </c>
      <c r="D16" s="11">
        <f t="shared" ref="D16:J16" si="2">SUM(D14:D15)</f>
        <v>376</v>
      </c>
      <c r="E16" s="12">
        <f t="shared" si="2"/>
        <v>178</v>
      </c>
      <c r="F16" s="12">
        <f t="shared" si="2"/>
        <v>838</v>
      </c>
      <c r="G16" s="12">
        <f t="shared" si="2"/>
        <v>619</v>
      </c>
      <c r="H16" s="12">
        <f t="shared" si="2"/>
        <v>727</v>
      </c>
      <c r="I16" s="12">
        <f t="shared" si="2"/>
        <v>913</v>
      </c>
      <c r="J16" s="32">
        <f t="shared" si="2"/>
        <v>951</v>
      </c>
      <c r="K16" s="32"/>
      <c r="L16" s="12"/>
      <c r="M16" s="54"/>
      <c r="N16" s="41"/>
      <c r="O16" s="75">
        <f t="shared" si="0"/>
        <v>4602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1</v>
      </c>
      <c r="E17" s="12">
        <v>3</v>
      </c>
      <c r="F17" s="12">
        <v>2</v>
      </c>
      <c r="G17" s="12">
        <v>5</v>
      </c>
      <c r="H17" s="12">
        <v>4</v>
      </c>
      <c r="I17" s="12">
        <v>1</v>
      </c>
      <c r="J17" s="32">
        <v>5</v>
      </c>
      <c r="K17" s="32"/>
      <c r="L17" s="12"/>
      <c r="M17" s="54"/>
      <c r="N17" s="41"/>
      <c r="O17" s="74">
        <f t="shared" si="0"/>
        <v>21</v>
      </c>
    </row>
    <row r="18" spans="1:15" ht="21" customHeight="1" x14ac:dyDescent="0.15">
      <c r="A18" s="129"/>
      <c r="B18" s="132"/>
      <c r="C18" s="10" t="s">
        <v>14</v>
      </c>
      <c r="D18" s="11">
        <v>2</v>
      </c>
      <c r="E18" s="12">
        <v>0</v>
      </c>
      <c r="F18" s="12">
        <v>16</v>
      </c>
      <c r="G18" s="12">
        <v>12</v>
      </c>
      <c r="H18" s="12">
        <v>0</v>
      </c>
      <c r="I18" s="12">
        <v>7</v>
      </c>
      <c r="J18" s="12">
        <v>9</v>
      </c>
      <c r="K18" s="54"/>
      <c r="L18" s="12"/>
      <c r="M18" s="54"/>
      <c r="N18" s="41"/>
      <c r="O18" s="75">
        <f t="shared" si="0"/>
        <v>46</v>
      </c>
    </row>
    <row r="19" spans="1:15" ht="21" customHeight="1" x14ac:dyDescent="0.15">
      <c r="A19" s="129"/>
      <c r="B19" s="132"/>
      <c r="C19" s="10" t="s">
        <v>15</v>
      </c>
      <c r="D19" s="11">
        <f t="shared" ref="D19:J19" si="3">SUM(D17:D18)</f>
        <v>3</v>
      </c>
      <c r="E19" s="11">
        <f t="shared" si="3"/>
        <v>3</v>
      </c>
      <c r="F19" s="11">
        <f t="shared" si="3"/>
        <v>18</v>
      </c>
      <c r="G19" s="11">
        <f t="shared" si="3"/>
        <v>17</v>
      </c>
      <c r="H19" s="11">
        <f t="shared" si="3"/>
        <v>4</v>
      </c>
      <c r="I19" s="11">
        <f t="shared" si="3"/>
        <v>8</v>
      </c>
      <c r="J19" s="12">
        <f t="shared" si="3"/>
        <v>14</v>
      </c>
      <c r="K19" s="54"/>
      <c r="L19" s="12"/>
      <c r="M19" s="54"/>
      <c r="N19" s="41"/>
      <c r="O19" s="74">
        <f t="shared" si="0"/>
        <v>67</v>
      </c>
    </row>
    <row r="20" spans="1:15" ht="21" customHeight="1" x14ac:dyDescent="0.15">
      <c r="A20" s="129"/>
      <c r="B20" s="132" t="s">
        <v>170</v>
      </c>
      <c r="C20" s="10" t="s">
        <v>13</v>
      </c>
      <c r="D20" s="11">
        <f>SUM(D11,D14,D17)</f>
        <v>606</v>
      </c>
      <c r="E20" s="11">
        <f>SUM(E11,E14,E17)</f>
        <v>390</v>
      </c>
      <c r="F20" s="11">
        <f t="shared" ref="F20:J20" si="4">SUM(F11,F14,F17)</f>
        <v>1374</v>
      </c>
      <c r="G20" s="11">
        <f t="shared" si="4"/>
        <v>960</v>
      </c>
      <c r="H20" s="11">
        <f t="shared" si="4"/>
        <v>1299</v>
      </c>
      <c r="I20" s="11">
        <f t="shared" si="4"/>
        <v>1542</v>
      </c>
      <c r="J20" s="11">
        <f t="shared" si="4"/>
        <v>1522</v>
      </c>
      <c r="K20" s="54"/>
      <c r="L20" s="12"/>
      <c r="M20" s="54"/>
      <c r="N20" s="41"/>
      <c r="O20" s="75">
        <f t="shared" si="0"/>
        <v>7693</v>
      </c>
    </row>
    <row r="21" spans="1:15" ht="21" customHeight="1" x14ac:dyDescent="0.15">
      <c r="A21" s="129"/>
      <c r="B21" s="132"/>
      <c r="C21" s="10" t="s">
        <v>14</v>
      </c>
      <c r="D21" s="11">
        <f>SUM(D12,D15,D18)</f>
        <v>74</v>
      </c>
      <c r="E21" s="11">
        <f>SUM(E12,E15,E18)</f>
        <v>8</v>
      </c>
      <c r="F21" s="11">
        <f t="shared" ref="F21:J21" si="5">SUM(F12,F15,F18)</f>
        <v>211</v>
      </c>
      <c r="G21" s="11">
        <f t="shared" si="5"/>
        <v>73</v>
      </c>
      <c r="H21" s="11">
        <f t="shared" si="5"/>
        <v>137</v>
      </c>
      <c r="I21" s="11">
        <f t="shared" si="5"/>
        <v>131</v>
      </c>
      <c r="J21" s="11">
        <f t="shared" si="5"/>
        <v>107</v>
      </c>
      <c r="K21" s="54"/>
      <c r="L21" s="12"/>
      <c r="M21" s="54"/>
      <c r="N21" s="41"/>
      <c r="O21" s="74">
        <f t="shared" si="0"/>
        <v>741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680</v>
      </c>
      <c r="E22" s="11">
        <f>SUM(E20:E21)</f>
        <v>398</v>
      </c>
      <c r="F22" s="11">
        <f t="shared" ref="F22:J22" si="6">SUM(F20:F21)</f>
        <v>1585</v>
      </c>
      <c r="G22" s="11">
        <f t="shared" si="6"/>
        <v>1033</v>
      </c>
      <c r="H22" s="11">
        <f t="shared" si="6"/>
        <v>1436</v>
      </c>
      <c r="I22" s="11">
        <f t="shared" si="6"/>
        <v>1673</v>
      </c>
      <c r="J22" s="11">
        <f t="shared" si="6"/>
        <v>1629</v>
      </c>
      <c r="K22" s="59"/>
      <c r="L22" s="21"/>
      <c r="M22" s="59"/>
      <c r="N22" s="42"/>
      <c r="O22" s="89">
        <f t="shared" si="0"/>
        <v>8434</v>
      </c>
    </row>
    <row r="23" spans="1:15" ht="21" customHeight="1" x14ac:dyDescent="0.15">
      <c r="A23" s="128" t="s">
        <v>171</v>
      </c>
      <c r="B23" s="131" t="s">
        <v>12</v>
      </c>
      <c r="C23" s="7" t="s">
        <v>13</v>
      </c>
      <c r="D23" s="8">
        <v>3</v>
      </c>
      <c r="E23" s="9">
        <v>9</v>
      </c>
      <c r="F23" s="9">
        <v>5</v>
      </c>
      <c r="G23" s="9">
        <v>9</v>
      </c>
      <c r="H23" s="9">
        <v>13</v>
      </c>
      <c r="I23" s="9">
        <v>8</v>
      </c>
      <c r="J23" s="37">
        <v>19</v>
      </c>
      <c r="K23" s="37"/>
      <c r="L23" s="9"/>
      <c r="M23" s="60"/>
      <c r="N23" s="43"/>
      <c r="O23" s="73">
        <f t="shared" si="0"/>
        <v>66</v>
      </c>
    </row>
    <row r="24" spans="1:15" ht="21" customHeight="1" x14ac:dyDescent="0.15">
      <c r="A24" s="129"/>
      <c r="B24" s="132"/>
      <c r="C24" s="10" t="s">
        <v>14</v>
      </c>
      <c r="D24" s="11">
        <v>8</v>
      </c>
      <c r="E24" s="12">
        <v>3</v>
      </c>
      <c r="F24" s="12">
        <v>24</v>
      </c>
      <c r="G24" s="12">
        <v>44</v>
      </c>
      <c r="H24" s="12">
        <v>0</v>
      </c>
      <c r="I24" s="12">
        <v>35</v>
      </c>
      <c r="J24" s="32">
        <v>52</v>
      </c>
      <c r="K24" s="32"/>
      <c r="L24" s="12"/>
      <c r="M24" s="54"/>
      <c r="N24" s="41"/>
      <c r="O24" s="74">
        <f t="shared" si="0"/>
        <v>166</v>
      </c>
    </row>
    <row r="25" spans="1:15" ht="21" customHeight="1" x14ac:dyDescent="0.15">
      <c r="A25" s="129"/>
      <c r="B25" s="132"/>
      <c r="C25" s="10" t="s">
        <v>15</v>
      </c>
      <c r="D25" s="11">
        <f t="shared" ref="D25:J25" si="7">SUM(D23:D24)</f>
        <v>11</v>
      </c>
      <c r="E25" s="12">
        <f t="shared" si="7"/>
        <v>12</v>
      </c>
      <c r="F25" s="12">
        <f t="shared" si="7"/>
        <v>29</v>
      </c>
      <c r="G25" s="12">
        <f t="shared" si="7"/>
        <v>53</v>
      </c>
      <c r="H25" s="12">
        <f t="shared" si="7"/>
        <v>13</v>
      </c>
      <c r="I25" s="12">
        <f t="shared" si="7"/>
        <v>43</v>
      </c>
      <c r="J25" s="32">
        <f t="shared" si="7"/>
        <v>71</v>
      </c>
      <c r="K25" s="32"/>
      <c r="L25" s="12"/>
      <c r="M25" s="54"/>
      <c r="N25" s="41"/>
      <c r="O25" s="75">
        <f t="shared" si="0"/>
        <v>232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22</v>
      </c>
      <c r="E26" s="12">
        <v>7</v>
      </c>
      <c r="F26" s="12">
        <v>26</v>
      </c>
      <c r="G26" s="12">
        <v>12</v>
      </c>
      <c r="H26" s="12">
        <v>39</v>
      </c>
      <c r="I26" s="12">
        <v>40</v>
      </c>
      <c r="J26" s="32">
        <v>31</v>
      </c>
      <c r="K26" s="32"/>
      <c r="L26" s="12"/>
      <c r="M26" s="54"/>
      <c r="N26" s="41"/>
      <c r="O26" s="74">
        <f t="shared" si="0"/>
        <v>177</v>
      </c>
    </row>
    <row r="27" spans="1:15" ht="21" customHeight="1" x14ac:dyDescent="0.15">
      <c r="A27" s="129"/>
      <c r="B27" s="132"/>
      <c r="C27" s="10" t="s">
        <v>14</v>
      </c>
      <c r="D27" s="11">
        <v>5</v>
      </c>
      <c r="E27" s="12">
        <v>1</v>
      </c>
      <c r="F27" s="12">
        <v>13</v>
      </c>
      <c r="G27" s="12">
        <v>5</v>
      </c>
      <c r="H27" s="12">
        <v>0</v>
      </c>
      <c r="I27" s="12">
        <v>6</v>
      </c>
      <c r="J27" s="12">
        <v>14</v>
      </c>
      <c r="K27" s="54"/>
      <c r="L27" s="12"/>
      <c r="M27" s="54"/>
      <c r="N27" s="41"/>
      <c r="O27" s="75">
        <f t="shared" si="0"/>
        <v>44</v>
      </c>
    </row>
    <row r="28" spans="1:15" ht="21" customHeight="1" x14ac:dyDescent="0.15">
      <c r="A28" s="129"/>
      <c r="B28" s="132"/>
      <c r="C28" s="10" t="s">
        <v>15</v>
      </c>
      <c r="D28" s="11">
        <f t="shared" ref="D28:J28" si="8">SUM(D26:D27)</f>
        <v>27</v>
      </c>
      <c r="E28" s="11">
        <f t="shared" si="8"/>
        <v>8</v>
      </c>
      <c r="F28" s="11">
        <f t="shared" si="8"/>
        <v>39</v>
      </c>
      <c r="G28" s="11">
        <f t="shared" si="8"/>
        <v>17</v>
      </c>
      <c r="H28" s="11">
        <f t="shared" si="8"/>
        <v>39</v>
      </c>
      <c r="I28" s="11">
        <f t="shared" si="8"/>
        <v>46</v>
      </c>
      <c r="J28" s="12">
        <f t="shared" si="8"/>
        <v>45</v>
      </c>
      <c r="K28" s="54"/>
      <c r="L28" s="12"/>
      <c r="M28" s="54"/>
      <c r="N28" s="41"/>
      <c r="O28" s="74">
        <f t="shared" si="0"/>
        <v>221</v>
      </c>
    </row>
    <row r="29" spans="1:15" ht="21" customHeight="1" x14ac:dyDescent="0.15">
      <c r="A29" s="129"/>
      <c r="B29" s="132" t="s">
        <v>170</v>
      </c>
      <c r="C29" s="10" t="s">
        <v>13</v>
      </c>
      <c r="D29" s="11">
        <f>SUM(D23,D26)</f>
        <v>25</v>
      </c>
      <c r="E29" s="11">
        <f>SUM(E23,E26)</f>
        <v>16</v>
      </c>
      <c r="F29" s="11">
        <f t="shared" ref="F29:J29" si="9">SUM(F23,F26)</f>
        <v>31</v>
      </c>
      <c r="G29" s="11">
        <f t="shared" si="9"/>
        <v>21</v>
      </c>
      <c r="H29" s="11">
        <f t="shared" si="9"/>
        <v>52</v>
      </c>
      <c r="I29" s="11">
        <f t="shared" si="9"/>
        <v>48</v>
      </c>
      <c r="J29" s="11">
        <f t="shared" si="9"/>
        <v>50</v>
      </c>
      <c r="K29" s="54"/>
      <c r="L29" s="12"/>
      <c r="M29" s="54"/>
      <c r="N29" s="41"/>
      <c r="O29" s="75">
        <f t="shared" si="0"/>
        <v>243</v>
      </c>
    </row>
    <row r="30" spans="1:15" ht="21" customHeight="1" x14ac:dyDescent="0.15">
      <c r="A30" s="129"/>
      <c r="B30" s="132"/>
      <c r="C30" s="10" t="s">
        <v>14</v>
      </c>
      <c r="D30" s="11">
        <f>SUM(D24,D27)</f>
        <v>13</v>
      </c>
      <c r="E30" s="11">
        <f>SUM(E24,E27)</f>
        <v>4</v>
      </c>
      <c r="F30" s="11">
        <f t="shared" ref="F30:J30" si="10">SUM(F24,F27)</f>
        <v>37</v>
      </c>
      <c r="G30" s="11">
        <f t="shared" si="10"/>
        <v>49</v>
      </c>
      <c r="H30" s="11">
        <f t="shared" si="10"/>
        <v>0</v>
      </c>
      <c r="I30" s="11">
        <f t="shared" si="10"/>
        <v>41</v>
      </c>
      <c r="J30" s="11">
        <f t="shared" si="10"/>
        <v>66</v>
      </c>
      <c r="K30" s="54"/>
      <c r="L30" s="12"/>
      <c r="M30" s="54"/>
      <c r="N30" s="41"/>
      <c r="O30" s="74">
        <f t="shared" si="0"/>
        <v>210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38</v>
      </c>
      <c r="E31" s="11">
        <f>SUM(E29:E30)</f>
        <v>20</v>
      </c>
      <c r="F31" s="11">
        <f t="shared" ref="F31:J31" si="11">SUM(F29:F30)</f>
        <v>68</v>
      </c>
      <c r="G31" s="11">
        <f t="shared" si="11"/>
        <v>70</v>
      </c>
      <c r="H31" s="11">
        <f t="shared" si="11"/>
        <v>52</v>
      </c>
      <c r="I31" s="11">
        <f t="shared" si="11"/>
        <v>89</v>
      </c>
      <c r="J31" s="11">
        <f t="shared" si="11"/>
        <v>116</v>
      </c>
      <c r="K31" s="59"/>
      <c r="L31" s="21"/>
      <c r="M31" s="59"/>
      <c r="N31" s="45"/>
      <c r="O31" s="89">
        <f t="shared" si="0"/>
        <v>453</v>
      </c>
    </row>
    <row r="32" spans="1:15" ht="21" customHeight="1" x14ac:dyDescent="0.15">
      <c r="A32" s="128" t="s">
        <v>172</v>
      </c>
      <c r="B32" s="131" t="s">
        <v>12</v>
      </c>
      <c r="C32" s="7" t="s">
        <v>13</v>
      </c>
      <c r="D32" s="8">
        <v>1770</v>
      </c>
      <c r="E32" s="9">
        <v>728</v>
      </c>
      <c r="F32" s="9">
        <v>4038</v>
      </c>
      <c r="G32" s="9">
        <v>1547</v>
      </c>
      <c r="H32" s="9">
        <v>2182</v>
      </c>
      <c r="I32" s="9">
        <v>2695</v>
      </c>
      <c r="J32" s="9">
        <v>2575</v>
      </c>
      <c r="K32" s="37"/>
      <c r="L32" s="9"/>
      <c r="M32" s="8"/>
      <c r="N32" s="46"/>
      <c r="O32" s="73">
        <f t="shared" si="0"/>
        <v>15535</v>
      </c>
    </row>
    <row r="33" spans="1:15" ht="21" customHeight="1" x14ac:dyDescent="0.15">
      <c r="A33" s="129"/>
      <c r="B33" s="132"/>
      <c r="C33" s="10" t="s">
        <v>14</v>
      </c>
      <c r="D33" s="11">
        <v>10</v>
      </c>
      <c r="E33" s="12">
        <v>2</v>
      </c>
      <c r="F33" s="12">
        <v>4</v>
      </c>
      <c r="G33" s="12">
        <v>3</v>
      </c>
      <c r="H33" s="12">
        <v>2</v>
      </c>
      <c r="I33" s="12">
        <v>2</v>
      </c>
      <c r="J33" s="12">
        <v>36</v>
      </c>
      <c r="K33" s="54"/>
      <c r="L33" s="12"/>
      <c r="M33" s="54"/>
      <c r="N33" s="41"/>
      <c r="O33" s="74">
        <f t="shared" si="0"/>
        <v>59</v>
      </c>
    </row>
    <row r="34" spans="1:15" ht="21" customHeight="1" x14ac:dyDescent="0.15">
      <c r="A34" s="129"/>
      <c r="B34" s="132"/>
      <c r="C34" s="10" t="s">
        <v>15</v>
      </c>
      <c r="D34" s="11">
        <f t="shared" ref="D34:J34" si="12">SUM(D32:D33)</f>
        <v>1780</v>
      </c>
      <c r="E34" s="11">
        <f>SUM(E32:E33)</f>
        <v>730</v>
      </c>
      <c r="F34" s="11">
        <f t="shared" si="12"/>
        <v>4042</v>
      </c>
      <c r="G34" s="11">
        <f t="shared" si="12"/>
        <v>1550</v>
      </c>
      <c r="H34" s="11">
        <f t="shared" si="12"/>
        <v>2184</v>
      </c>
      <c r="I34" s="11">
        <f t="shared" si="12"/>
        <v>2697</v>
      </c>
      <c r="J34" s="12">
        <f t="shared" si="12"/>
        <v>2611</v>
      </c>
      <c r="K34" s="54"/>
      <c r="L34" s="12"/>
      <c r="M34" s="54"/>
      <c r="N34" s="41"/>
      <c r="O34" s="75">
        <f t="shared" si="0"/>
        <v>15594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2345</v>
      </c>
      <c r="E35" s="12">
        <v>862</v>
      </c>
      <c r="F35" s="12">
        <v>4882</v>
      </c>
      <c r="G35" s="12">
        <v>2043</v>
      </c>
      <c r="H35" s="12">
        <v>3194</v>
      </c>
      <c r="I35" s="12">
        <v>3369</v>
      </c>
      <c r="J35" s="12">
        <v>2814</v>
      </c>
      <c r="K35" s="54"/>
      <c r="L35" s="12"/>
      <c r="M35" s="54"/>
      <c r="N35" s="41"/>
      <c r="O35" s="74">
        <f t="shared" si="0"/>
        <v>19509</v>
      </c>
    </row>
    <row r="36" spans="1:15" ht="21" customHeight="1" x14ac:dyDescent="0.15">
      <c r="A36" s="129"/>
      <c r="B36" s="132"/>
      <c r="C36" s="10" t="s">
        <v>14</v>
      </c>
      <c r="D36" s="11">
        <v>25</v>
      </c>
      <c r="E36" s="12">
        <v>4</v>
      </c>
      <c r="F36" s="12">
        <v>8</v>
      </c>
      <c r="G36" s="12">
        <v>10</v>
      </c>
      <c r="H36" s="12">
        <v>21</v>
      </c>
      <c r="I36" s="12">
        <v>16</v>
      </c>
      <c r="J36" s="12">
        <v>32</v>
      </c>
      <c r="K36" s="54"/>
      <c r="L36" s="12"/>
      <c r="M36" s="54"/>
      <c r="N36" s="41"/>
      <c r="O36" s="75">
        <f t="shared" si="0"/>
        <v>116</v>
      </c>
    </row>
    <row r="37" spans="1:15" ht="21" customHeight="1" x14ac:dyDescent="0.15">
      <c r="A37" s="129"/>
      <c r="B37" s="132"/>
      <c r="C37" s="10" t="s">
        <v>15</v>
      </c>
      <c r="D37" s="11">
        <f t="shared" ref="D37:J37" si="13">SUM(D35:D36)</f>
        <v>2370</v>
      </c>
      <c r="E37" s="12">
        <f t="shared" si="13"/>
        <v>866</v>
      </c>
      <c r="F37" s="12">
        <f t="shared" si="13"/>
        <v>4890</v>
      </c>
      <c r="G37" s="12">
        <f t="shared" si="13"/>
        <v>2053</v>
      </c>
      <c r="H37" s="12">
        <f t="shared" si="13"/>
        <v>3215</v>
      </c>
      <c r="I37" s="12">
        <f t="shared" si="13"/>
        <v>3385</v>
      </c>
      <c r="J37" s="12">
        <f t="shared" si="13"/>
        <v>2846</v>
      </c>
      <c r="K37" s="54"/>
      <c r="L37" s="12"/>
      <c r="M37" s="54"/>
      <c r="N37" s="41"/>
      <c r="O37" s="74">
        <f t="shared" si="0"/>
        <v>19625</v>
      </c>
    </row>
    <row r="38" spans="1:15" ht="21" customHeight="1" x14ac:dyDescent="0.15">
      <c r="A38" s="129"/>
      <c r="B38" s="132" t="s">
        <v>170</v>
      </c>
      <c r="C38" s="10" t="s">
        <v>13</v>
      </c>
      <c r="D38" s="11">
        <f>SUM(D32,D35)</f>
        <v>4115</v>
      </c>
      <c r="E38" s="11">
        <f>SUM(E32,E35)</f>
        <v>1590</v>
      </c>
      <c r="F38" s="11">
        <f t="shared" ref="F38:J38" si="14">SUM(F32,F35)</f>
        <v>8920</v>
      </c>
      <c r="G38" s="11">
        <f t="shared" si="14"/>
        <v>3590</v>
      </c>
      <c r="H38" s="11">
        <f t="shared" si="14"/>
        <v>5376</v>
      </c>
      <c r="I38" s="11">
        <f t="shared" si="14"/>
        <v>6064</v>
      </c>
      <c r="J38" s="11">
        <f t="shared" si="14"/>
        <v>5389</v>
      </c>
      <c r="K38" s="54"/>
      <c r="L38" s="12"/>
      <c r="M38" s="54"/>
      <c r="N38" s="41"/>
      <c r="O38" s="75">
        <f t="shared" si="0"/>
        <v>35044</v>
      </c>
    </row>
    <row r="39" spans="1:15" ht="21" customHeight="1" x14ac:dyDescent="0.15">
      <c r="A39" s="129"/>
      <c r="B39" s="132"/>
      <c r="C39" s="10" t="s">
        <v>14</v>
      </c>
      <c r="D39" s="11">
        <f>SUM(D33,D36)</f>
        <v>35</v>
      </c>
      <c r="E39" s="11">
        <f>SUM(E33,E36)</f>
        <v>6</v>
      </c>
      <c r="F39" s="11">
        <f t="shared" ref="F39:J39" si="15">SUM(F33,F36)</f>
        <v>12</v>
      </c>
      <c r="G39" s="11">
        <f t="shared" si="15"/>
        <v>13</v>
      </c>
      <c r="H39" s="11">
        <f t="shared" si="15"/>
        <v>23</v>
      </c>
      <c r="I39" s="11">
        <f t="shared" si="15"/>
        <v>18</v>
      </c>
      <c r="J39" s="11">
        <f t="shared" si="15"/>
        <v>68</v>
      </c>
      <c r="K39" s="54"/>
      <c r="L39" s="12"/>
      <c r="M39" s="54"/>
      <c r="N39" s="41"/>
      <c r="O39" s="74">
        <f t="shared" si="0"/>
        <v>175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4150</v>
      </c>
      <c r="E40" s="11">
        <f>SUM(E38:E39)</f>
        <v>1596</v>
      </c>
      <c r="F40" s="11">
        <f t="shared" ref="F40:J40" si="16">SUM(F38:F39)</f>
        <v>8932</v>
      </c>
      <c r="G40" s="11">
        <f t="shared" si="16"/>
        <v>3603</v>
      </c>
      <c r="H40" s="11">
        <f t="shared" si="16"/>
        <v>5399</v>
      </c>
      <c r="I40" s="11">
        <f t="shared" si="16"/>
        <v>6082</v>
      </c>
      <c r="J40" s="11">
        <f t="shared" si="16"/>
        <v>5457</v>
      </c>
      <c r="K40" s="59"/>
      <c r="L40" s="21"/>
      <c r="M40" s="59"/>
      <c r="N40" s="42"/>
      <c r="O40" s="89">
        <f t="shared" si="0"/>
        <v>35219</v>
      </c>
    </row>
    <row r="41" spans="1:15" ht="21" customHeight="1" x14ac:dyDescent="0.15">
      <c r="A41" s="97" t="s">
        <v>18</v>
      </c>
      <c r="B41" s="98"/>
      <c r="C41" s="7" t="s">
        <v>13</v>
      </c>
      <c r="D41" s="8">
        <v>177</v>
      </c>
      <c r="E41" s="9">
        <v>77</v>
      </c>
      <c r="F41" s="9">
        <v>194</v>
      </c>
      <c r="G41" s="9">
        <v>104</v>
      </c>
      <c r="H41" s="9">
        <v>233</v>
      </c>
      <c r="I41" s="9">
        <v>221</v>
      </c>
      <c r="J41" s="9">
        <v>275</v>
      </c>
      <c r="K41" s="60"/>
      <c r="L41" s="9"/>
      <c r="M41" s="60"/>
      <c r="N41" s="43"/>
      <c r="O41" s="73">
        <f t="shared" si="0"/>
        <v>1281</v>
      </c>
    </row>
    <row r="42" spans="1:15" ht="21" customHeight="1" x14ac:dyDescent="0.15">
      <c r="A42" s="99"/>
      <c r="B42" s="100"/>
      <c r="C42" s="10" t="s">
        <v>14</v>
      </c>
      <c r="D42" s="11">
        <v>25</v>
      </c>
      <c r="E42" s="12">
        <v>6</v>
      </c>
      <c r="F42" s="12">
        <v>185</v>
      </c>
      <c r="G42" s="12">
        <v>55</v>
      </c>
      <c r="H42" s="12">
        <v>38</v>
      </c>
      <c r="I42" s="12">
        <v>34</v>
      </c>
      <c r="J42" s="12">
        <v>13</v>
      </c>
      <c r="K42" s="54"/>
      <c r="L42" s="12"/>
      <c r="M42" s="54"/>
      <c r="N42" s="41"/>
      <c r="O42" s="74">
        <f t="shared" si="0"/>
        <v>356</v>
      </c>
    </row>
    <row r="43" spans="1:15" ht="21" customHeight="1" thickBot="1" x14ac:dyDescent="0.2">
      <c r="A43" s="101"/>
      <c r="B43" s="102"/>
      <c r="C43" s="13" t="s">
        <v>15</v>
      </c>
      <c r="D43" s="14">
        <f t="shared" ref="D43:J43" si="17">SUM(D41:D42)</f>
        <v>202</v>
      </c>
      <c r="E43" s="44">
        <f t="shared" si="17"/>
        <v>83</v>
      </c>
      <c r="F43" s="44">
        <f t="shared" si="17"/>
        <v>379</v>
      </c>
      <c r="G43" s="44">
        <f t="shared" si="17"/>
        <v>159</v>
      </c>
      <c r="H43" s="44">
        <f t="shared" si="17"/>
        <v>271</v>
      </c>
      <c r="I43" s="44">
        <f t="shared" si="17"/>
        <v>255</v>
      </c>
      <c r="J43" s="44">
        <f t="shared" si="17"/>
        <v>288</v>
      </c>
      <c r="K43" s="57"/>
      <c r="L43" s="44"/>
      <c r="M43" s="57"/>
      <c r="N43" s="45"/>
      <c r="O43" s="89">
        <f t="shared" si="0"/>
        <v>1637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89</v>
      </c>
      <c r="E44" s="9">
        <v>56</v>
      </c>
      <c r="F44" s="9">
        <v>83</v>
      </c>
      <c r="G44" s="9">
        <v>53</v>
      </c>
      <c r="H44" s="9">
        <v>193</v>
      </c>
      <c r="I44" s="9">
        <v>192</v>
      </c>
      <c r="J44" s="9">
        <v>300</v>
      </c>
      <c r="K44" s="61"/>
      <c r="L44" s="19"/>
      <c r="M44" s="61"/>
      <c r="N44" s="46"/>
      <c r="O44" s="73">
        <f t="shared" si="0"/>
        <v>966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>
        <v>3</v>
      </c>
      <c r="G45" s="12">
        <v>0</v>
      </c>
      <c r="H45" s="12">
        <v>0</v>
      </c>
      <c r="I45" s="12">
        <v>0</v>
      </c>
      <c r="J45" s="12">
        <v>0</v>
      </c>
      <c r="K45" s="54"/>
      <c r="L45" s="12"/>
      <c r="M45" s="54"/>
      <c r="N45" s="41"/>
      <c r="O45" s="74">
        <f t="shared" si="0"/>
        <v>3</v>
      </c>
    </row>
    <row r="46" spans="1:15" ht="21" customHeight="1" thickBot="1" x14ac:dyDescent="0.2">
      <c r="A46" s="101"/>
      <c r="B46" s="102"/>
      <c r="C46" s="13" t="s">
        <v>15</v>
      </c>
      <c r="D46" s="14">
        <f t="shared" ref="D46:J46" si="18">SUM(D44:D45)</f>
        <v>89</v>
      </c>
      <c r="E46" s="14">
        <f t="shared" si="18"/>
        <v>56</v>
      </c>
      <c r="F46" s="14">
        <f t="shared" si="18"/>
        <v>86</v>
      </c>
      <c r="G46" s="14">
        <f t="shared" si="18"/>
        <v>53</v>
      </c>
      <c r="H46" s="14">
        <f t="shared" si="18"/>
        <v>193</v>
      </c>
      <c r="I46" s="14">
        <f t="shared" si="18"/>
        <v>192</v>
      </c>
      <c r="J46" s="44">
        <f t="shared" si="18"/>
        <v>300</v>
      </c>
      <c r="K46" s="59"/>
      <c r="L46" s="21"/>
      <c r="M46" s="59"/>
      <c r="N46" s="42"/>
      <c r="O46" s="89">
        <f t="shared" si="0"/>
        <v>969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5159</v>
      </c>
      <c r="E47" s="16">
        <f>SUM(E22,E31,E40,E43,E46)</f>
        <v>2153</v>
      </c>
      <c r="F47" s="16">
        <f t="shared" ref="F47:J47" si="19">SUM(F22,F31,F40,F43,F46)</f>
        <v>11050</v>
      </c>
      <c r="G47" s="16">
        <f t="shared" si="19"/>
        <v>4918</v>
      </c>
      <c r="H47" s="16">
        <f t="shared" si="19"/>
        <v>7351</v>
      </c>
      <c r="I47" s="16">
        <f t="shared" si="19"/>
        <v>8291</v>
      </c>
      <c r="J47" s="16">
        <f t="shared" si="19"/>
        <v>7790</v>
      </c>
      <c r="K47" s="39"/>
      <c r="L47" s="16"/>
      <c r="M47" s="58"/>
      <c r="N47" s="48"/>
      <c r="O47" s="79">
        <f t="shared" si="0"/>
        <v>46712</v>
      </c>
    </row>
    <row r="48" spans="1:15" ht="21" customHeight="1" thickBot="1" x14ac:dyDescent="0.2">
      <c r="A48" s="111" t="s">
        <v>173</v>
      </c>
      <c r="B48" s="112"/>
      <c r="C48" s="113"/>
      <c r="D48" s="15">
        <v>124</v>
      </c>
      <c r="E48" s="16">
        <v>32</v>
      </c>
      <c r="F48" s="16">
        <v>319</v>
      </c>
      <c r="G48" s="16">
        <v>140</v>
      </c>
      <c r="H48" s="16">
        <v>184</v>
      </c>
      <c r="I48" s="16">
        <v>175</v>
      </c>
      <c r="J48" s="39">
        <v>103</v>
      </c>
      <c r="K48" s="39"/>
      <c r="L48" s="16"/>
      <c r="M48" s="58"/>
      <c r="N48" s="48"/>
      <c r="O48" s="79">
        <f t="shared" si="0"/>
        <v>1077</v>
      </c>
    </row>
    <row r="49" spans="1:15" ht="21" customHeight="1" thickBot="1" x14ac:dyDescent="0.2">
      <c r="A49" s="111" t="s">
        <v>21</v>
      </c>
      <c r="B49" s="112"/>
      <c r="C49" s="113"/>
      <c r="D49" s="15">
        <f t="shared" ref="D49:J49" si="20">SUM(D47:D48)</f>
        <v>5283</v>
      </c>
      <c r="E49" s="16">
        <f t="shared" si="20"/>
        <v>2185</v>
      </c>
      <c r="F49" s="16">
        <f t="shared" si="20"/>
        <v>11369</v>
      </c>
      <c r="G49" s="16">
        <f t="shared" si="20"/>
        <v>5058</v>
      </c>
      <c r="H49" s="16">
        <f t="shared" si="20"/>
        <v>7535</v>
      </c>
      <c r="I49" s="16">
        <f t="shared" si="20"/>
        <v>8466</v>
      </c>
      <c r="J49" s="39">
        <f t="shared" si="20"/>
        <v>7893</v>
      </c>
      <c r="K49" s="39"/>
      <c r="L49" s="16"/>
      <c r="M49" s="58"/>
      <c r="N49" s="48"/>
      <c r="O49" s="79">
        <f t="shared" si="0"/>
        <v>47789</v>
      </c>
    </row>
    <row r="50" spans="1:15" ht="21" customHeight="1" x14ac:dyDescent="0.15">
      <c r="A50" s="114" t="s">
        <v>161</v>
      </c>
      <c r="B50" s="117" t="s">
        <v>22</v>
      </c>
      <c r="C50" s="17" t="s">
        <v>23</v>
      </c>
      <c r="D50" s="18">
        <v>2987</v>
      </c>
      <c r="E50" s="19">
        <v>838</v>
      </c>
      <c r="F50" s="19">
        <v>6798</v>
      </c>
      <c r="G50" s="19">
        <v>2754</v>
      </c>
      <c r="H50" s="19">
        <v>3744</v>
      </c>
      <c r="I50" s="19">
        <v>4051</v>
      </c>
      <c r="J50" s="35">
        <v>2195</v>
      </c>
      <c r="K50" s="35"/>
      <c r="L50" s="19"/>
      <c r="M50" s="61"/>
      <c r="N50" s="46"/>
      <c r="O50" s="73">
        <f t="shared" si="0"/>
        <v>23367</v>
      </c>
    </row>
    <row r="51" spans="1:15" ht="21" customHeight="1" x14ac:dyDescent="0.15">
      <c r="A51" s="115"/>
      <c r="B51" s="100"/>
      <c r="C51" s="10" t="s">
        <v>24</v>
      </c>
      <c r="D51" s="11">
        <v>1068</v>
      </c>
      <c r="E51" s="12">
        <v>759</v>
      </c>
      <c r="F51" s="12">
        <v>2484</v>
      </c>
      <c r="G51" s="12">
        <v>1747</v>
      </c>
      <c r="H51" s="12">
        <v>2486</v>
      </c>
      <c r="I51" s="12">
        <v>3016</v>
      </c>
      <c r="J51" s="32">
        <v>1442</v>
      </c>
      <c r="K51" s="32"/>
      <c r="L51" s="12"/>
      <c r="M51" s="54"/>
      <c r="N51" s="41"/>
      <c r="O51" s="74">
        <f t="shared" si="0"/>
        <v>13002</v>
      </c>
    </row>
    <row r="52" spans="1:15" ht="21" customHeight="1" x14ac:dyDescent="0.15">
      <c r="A52" s="115"/>
      <c r="B52" s="100"/>
      <c r="C52" s="10" t="s">
        <v>15</v>
      </c>
      <c r="D52" s="11">
        <f t="shared" ref="D52:J52" si="21">SUM(D50:D51)</f>
        <v>4055</v>
      </c>
      <c r="E52" s="12">
        <f t="shared" si="21"/>
        <v>1597</v>
      </c>
      <c r="F52" s="12">
        <f t="shared" si="21"/>
        <v>9282</v>
      </c>
      <c r="G52" s="12">
        <f t="shared" si="21"/>
        <v>4501</v>
      </c>
      <c r="H52" s="12">
        <f t="shared" si="21"/>
        <v>6230</v>
      </c>
      <c r="I52" s="12">
        <f t="shared" si="21"/>
        <v>7067</v>
      </c>
      <c r="J52" s="32">
        <f t="shared" si="21"/>
        <v>3637</v>
      </c>
      <c r="K52" s="32"/>
      <c r="L52" s="12"/>
      <c r="M52" s="54"/>
      <c r="N52" s="41"/>
      <c r="O52" s="74">
        <f t="shared" si="0"/>
        <v>36369</v>
      </c>
    </row>
    <row r="53" spans="1:15" ht="21" customHeight="1" x14ac:dyDescent="0.15">
      <c r="A53" s="115"/>
      <c r="B53" s="118" t="s">
        <v>32</v>
      </c>
      <c r="C53" s="119"/>
      <c r="D53" s="11">
        <v>23</v>
      </c>
      <c r="E53" s="12">
        <v>7</v>
      </c>
      <c r="F53" s="12">
        <v>35</v>
      </c>
      <c r="G53" s="12">
        <v>20</v>
      </c>
      <c r="H53" s="12">
        <v>35</v>
      </c>
      <c r="I53" s="12">
        <v>46</v>
      </c>
      <c r="J53" s="32">
        <v>15</v>
      </c>
      <c r="K53" s="32"/>
      <c r="L53" s="12"/>
      <c r="M53" s="54"/>
      <c r="N53" s="41"/>
      <c r="O53" s="74">
        <f t="shared" si="0"/>
        <v>181</v>
      </c>
    </row>
    <row r="54" spans="1:15" ht="21" customHeight="1" thickBot="1" x14ac:dyDescent="0.2">
      <c r="A54" s="116"/>
      <c r="B54" s="120" t="s">
        <v>29</v>
      </c>
      <c r="C54" s="121"/>
      <c r="D54" s="20">
        <v>128</v>
      </c>
      <c r="E54" s="21">
        <v>71</v>
      </c>
      <c r="F54" s="21">
        <v>241</v>
      </c>
      <c r="G54" s="21">
        <v>160</v>
      </c>
      <c r="H54" s="21">
        <v>189</v>
      </c>
      <c r="I54" s="21">
        <v>222</v>
      </c>
      <c r="J54" s="40">
        <v>112</v>
      </c>
      <c r="K54" s="40"/>
      <c r="L54" s="21"/>
      <c r="M54" s="59"/>
      <c r="N54" s="42"/>
      <c r="O54" s="89">
        <f t="shared" si="0"/>
        <v>1123</v>
      </c>
    </row>
    <row r="55" spans="1:15" ht="21" customHeight="1" thickBot="1" x14ac:dyDescent="0.2">
      <c r="A55" s="103" t="s">
        <v>195</v>
      </c>
      <c r="B55" s="104"/>
      <c r="C55" s="105"/>
      <c r="D55" s="15">
        <f t="shared" ref="D55:J55" si="22">SUM(D52:D54)</f>
        <v>4206</v>
      </c>
      <c r="E55" s="16">
        <f t="shared" si="22"/>
        <v>1675</v>
      </c>
      <c r="F55" s="16">
        <f t="shared" si="22"/>
        <v>9558</v>
      </c>
      <c r="G55" s="16">
        <f t="shared" si="22"/>
        <v>4681</v>
      </c>
      <c r="H55" s="16">
        <f t="shared" si="22"/>
        <v>6454</v>
      </c>
      <c r="I55" s="16">
        <f t="shared" si="22"/>
        <v>7335</v>
      </c>
      <c r="J55" s="39">
        <f t="shared" si="22"/>
        <v>3764</v>
      </c>
      <c r="K55" s="39"/>
      <c r="L55" s="16"/>
      <c r="M55" s="58"/>
      <c r="N55" s="48"/>
      <c r="O55" s="79">
        <f t="shared" si="0"/>
        <v>37673</v>
      </c>
    </row>
    <row r="56" spans="1:15" ht="23.25" customHeight="1" thickBot="1" x14ac:dyDescent="0.2">
      <c r="A56" s="106" t="s">
        <v>7</v>
      </c>
      <c r="B56" s="107"/>
      <c r="C56" s="108"/>
      <c r="D56" s="77">
        <f>SUM(D55+D49)</f>
        <v>9489</v>
      </c>
      <c r="E56" s="78">
        <f>SUM(E55+E49)</f>
        <v>3860</v>
      </c>
      <c r="F56" s="78">
        <f>SUM(F55+F49)</f>
        <v>20927</v>
      </c>
      <c r="G56" s="78">
        <f>SUM(G49+G55)</f>
        <v>9739</v>
      </c>
      <c r="H56" s="78">
        <f>SUM(H49+H55)</f>
        <v>13989</v>
      </c>
      <c r="I56" s="78">
        <f>SUM(I55+I49)</f>
        <v>15801</v>
      </c>
      <c r="J56" s="82">
        <f>SUM(J55+J49)</f>
        <v>11657</v>
      </c>
      <c r="K56" s="82"/>
      <c r="L56" s="78"/>
      <c r="M56" s="95"/>
      <c r="N56" s="94"/>
      <c r="O56" s="76">
        <f t="shared" si="0"/>
        <v>85462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3"/>
    </row>
    <row r="5" spans="1:15" ht="15" customHeight="1" x14ac:dyDescent="0.2">
      <c r="A5" s="49" t="s">
        <v>40</v>
      </c>
      <c r="C5" s="50"/>
      <c r="D5" s="6"/>
      <c r="E5" s="52"/>
      <c r="I5" s="53"/>
      <c r="J5" s="53"/>
      <c r="K5" s="53"/>
      <c r="L5" s="53"/>
      <c r="M5" s="53"/>
      <c r="N5" s="53"/>
      <c r="O5" s="24"/>
    </row>
    <row r="6" spans="1:15" ht="15" customHeight="1" thickBot="1" x14ac:dyDescent="0.2">
      <c r="I6" s="25"/>
      <c r="J6" s="25"/>
      <c r="K6" s="25"/>
      <c r="L6" s="25"/>
      <c r="M6" s="25"/>
      <c r="N6" s="25"/>
      <c r="O6" s="25"/>
    </row>
    <row r="7" spans="1:15" ht="48" customHeight="1" x14ac:dyDescent="0.15">
      <c r="A7" s="141" t="s">
        <v>3</v>
      </c>
      <c r="B7" s="142"/>
      <c r="C7" s="143"/>
      <c r="D7" s="160" t="s">
        <v>191</v>
      </c>
      <c r="E7" s="163" t="s">
        <v>192</v>
      </c>
      <c r="F7" s="147" t="s">
        <v>193</v>
      </c>
      <c r="G7" s="147" t="s">
        <v>39</v>
      </c>
      <c r="H7" s="147" t="s">
        <v>38</v>
      </c>
      <c r="I7" s="147" t="s">
        <v>194</v>
      </c>
      <c r="J7" s="147"/>
      <c r="K7" s="147"/>
      <c r="L7" s="147"/>
      <c r="M7" s="147"/>
      <c r="N7" s="165"/>
      <c r="O7" s="153" t="s">
        <v>168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64"/>
      <c r="F8" s="156"/>
      <c r="G8" s="156"/>
      <c r="H8" s="156"/>
      <c r="I8" s="156"/>
      <c r="J8" s="158"/>
      <c r="K8" s="158"/>
      <c r="L8" s="158"/>
      <c r="M8" s="158"/>
      <c r="N8" s="166"/>
      <c r="O8" s="154"/>
    </row>
    <row r="9" spans="1:15" x14ac:dyDescent="0.15">
      <c r="A9" s="115"/>
      <c r="B9" s="132"/>
      <c r="C9" s="135"/>
      <c r="D9" s="161"/>
      <c r="E9" s="164"/>
      <c r="F9" s="156"/>
      <c r="G9" s="156"/>
      <c r="H9" s="156"/>
      <c r="I9" s="156"/>
      <c r="J9" s="158"/>
      <c r="K9" s="158"/>
      <c r="L9" s="158"/>
      <c r="M9" s="158"/>
      <c r="N9" s="166"/>
      <c r="O9" s="154"/>
    </row>
    <row r="10" spans="1:15" ht="18.75" customHeight="1" thickBot="1" x14ac:dyDescent="0.2">
      <c r="A10" s="134"/>
      <c r="B10" s="133"/>
      <c r="C10" s="136"/>
      <c r="D10" s="162"/>
      <c r="E10" s="179"/>
      <c r="F10" s="157"/>
      <c r="G10" s="157"/>
      <c r="H10" s="157"/>
      <c r="I10" s="157"/>
      <c r="J10" s="159"/>
      <c r="K10" s="159"/>
      <c r="L10" s="159"/>
      <c r="M10" s="159"/>
      <c r="N10" s="167"/>
      <c r="O10" s="155"/>
    </row>
    <row r="11" spans="1:15" ht="21" customHeight="1" x14ac:dyDescent="0.15">
      <c r="A11" s="128" t="s">
        <v>169</v>
      </c>
      <c r="B11" s="131" t="s">
        <v>12</v>
      </c>
      <c r="C11" s="7" t="s">
        <v>13</v>
      </c>
      <c r="D11" s="8">
        <v>227</v>
      </c>
      <c r="E11" s="9">
        <v>372</v>
      </c>
      <c r="F11" s="9">
        <v>182</v>
      </c>
      <c r="G11" s="9">
        <v>334</v>
      </c>
      <c r="H11" s="9">
        <v>268</v>
      </c>
      <c r="I11" s="9">
        <v>133</v>
      </c>
      <c r="J11" s="37"/>
      <c r="K11" s="9"/>
      <c r="L11" s="60"/>
      <c r="M11" s="9"/>
      <c r="N11" s="60"/>
      <c r="O11" s="73">
        <f t="shared" ref="O11:O56" si="0">SUM(D11:N11)</f>
        <v>1516</v>
      </c>
    </row>
    <row r="12" spans="1:15" ht="21" customHeight="1" x14ac:dyDescent="0.15">
      <c r="A12" s="129"/>
      <c r="B12" s="132"/>
      <c r="C12" s="10" t="s">
        <v>14</v>
      </c>
      <c r="D12" s="11">
        <v>42</v>
      </c>
      <c r="E12" s="12">
        <v>146</v>
      </c>
      <c r="F12" s="12">
        <v>81</v>
      </c>
      <c r="G12" s="12">
        <v>53</v>
      </c>
      <c r="H12" s="12">
        <v>185</v>
      </c>
      <c r="I12" s="12">
        <v>23</v>
      </c>
      <c r="J12" s="32"/>
      <c r="K12" s="12"/>
      <c r="L12" s="54"/>
      <c r="M12" s="12"/>
      <c r="N12" s="54"/>
      <c r="O12" s="74">
        <f t="shared" si="0"/>
        <v>530</v>
      </c>
    </row>
    <row r="13" spans="1:15" ht="21" customHeight="1" x14ac:dyDescent="0.15">
      <c r="A13" s="129"/>
      <c r="B13" s="132"/>
      <c r="C13" s="10" t="s">
        <v>15</v>
      </c>
      <c r="D13" s="11">
        <f t="shared" ref="D13:I13" si="1">SUM(D11:D12)</f>
        <v>269</v>
      </c>
      <c r="E13" s="12">
        <f t="shared" si="1"/>
        <v>518</v>
      </c>
      <c r="F13" s="12">
        <f t="shared" si="1"/>
        <v>263</v>
      </c>
      <c r="G13" s="12">
        <f t="shared" si="1"/>
        <v>387</v>
      </c>
      <c r="H13" s="12">
        <f t="shared" si="1"/>
        <v>453</v>
      </c>
      <c r="I13" s="12">
        <f t="shared" si="1"/>
        <v>156</v>
      </c>
      <c r="J13" s="32"/>
      <c r="K13" s="12"/>
      <c r="L13" s="54"/>
      <c r="M13" s="12"/>
      <c r="N13" s="54"/>
      <c r="O13" s="74">
        <f t="shared" si="0"/>
        <v>2046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363</v>
      </c>
      <c r="E14" s="12">
        <v>785</v>
      </c>
      <c r="F14" s="12">
        <v>230</v>
      </c>
      <c r="G14" s="12">
        <v>584</v>
      </c>
      <c r="H14" s="12">
        <v>400</v>
      </c>
      <c r="I14" s="12">
        <v>182</v>
      </c>
      <c r="J14" s="32"/>
      <c r="K14" s="12"/>
      <c r="L14" s="54"/>
      <c r="M14" s="12"/>
      <c r="N14" s="54"/>
      <c r="O14" s="74">
        <f t="shared" si="0"/>
        <v>2544</v>
      </c>
    </row>
    <row r="15" spans="1:15" ht="21" customHeight="1" x14ac:dyDescent="0.15">
      <c r="A15" s="129"/>
      <c r="B15" s="132"/>
      <c r="C15" s="10" t="s">
        <v>14</v>
      </c>
      <c r="D15" s="11">
        <v>2</v>
      </c>
      <c r="E15" s="12">
        <v>24</v>
      </c>
      <c r="F15" s="12">
        <v>0</v>
      </c>
      <c r="G15" s="12">
        <v>6</v>
      </c>
      <c r="H15" s="12">
        <v>12</v>
      </c>
      <c r="I15" s="12">
        <v>3</v>
      </c>
      <c r="J15" s="32"/>
      <c r="K15" s="12"/>
      <c r="L15" s="54"/>
      <c r="M15" s="12"/>
      <c r="N15" s="54"/>
      <c r="O15" s="74">
        <f t="shared" si="0"/>
        <v>47</v>
      </c>
    </row>
    <row r="16" spans="1:15" ht="21" customHeight="1" x14ac:dyDescent="0.15">
      <c r="A16" s="129"/>
      <c r="B16" s="132"/>
      <c r="C16" s="10" t="s">
        <v>15</v>
      </c>
      <c r="D16" s="11">
        <f t="shared" ref="D16:I16" si="2">SUM(D14:D15)</f>
        <v>365</v>
      </c>
      <c r="E16" s="12">
        <f t="shared" si="2"/>
        <v>809</v>
      </c>
      <c r="F16" s="12">
        <f t="shared" si="2"/>
        <v>230</v>
      </c>
      <c r="G16" s="12">
        <f t="shared" si="2"/>
        <v>590</v>
      </c>
      <c r="H16" s="12">
        <f t="shared" si="2"/>
        <v>412</v>
      </c>
      <c r="I16" s="12">
        <f t="shared" si="2"/>
        <v>185</v>
      </c>
      <c r="J16" s="32"/>
      <c r="K16" s="12"/>
      <c r="L16" s="54"/>
      <c r="M16" s="12"/>
      <c r="N16" s="54"/>
      <c r="O16" s="74">
        <f t="shared" si="0"/>
        <v>2591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1</v>
      </c>
      <c r="E17" s="12">
        <v>0</v>
      </c>
      <c r="F17" s="12">
        <v>0</v>
      </c>
      <c r="G17" s="12">
        <v>4</v>
      </c>
      <c r="H17" s="12">
        <v>2</v>
      </c>
      <c r="I17" s="12">
        <v>2</v>
      </c>
      <c r="J17" s="32"/>
      <c r="K17" s="12"/>
      <c r="L17" s="54"/>
      <c r="M17" s="12"/>
      <c r="N17" s="54"/>
      <c r="O17" s="74">
        <f t="shared" si="0"/>
        <v>9</v>
      </c>
    </row>
    <row r="18" spans="1:15" ht="21" customHeight="1" x14ac:dyDescent="0.15">
      <c r="A18" s="129"/>
      <c r="B18" s="132"/>
      <c r="C18" s="10" t="s">
        <v>14</v>
      </c>
      <c r="D18" s="11">
        <v>3</v>
      </c>
      <c r="E18" s="12">
        <v>3</v>
      </c>
      <c r="F18" s="12">
        <v>8</v>
      </c>
      <c r="G18" s="12">
        <v>0</v>
      </c>
      <c r="H18" s="12">
        <v>22</v>
      </c>
      <c r="I18" s="12">
        <v>0</v>
      </c>
      <c r="J18" s="32"/>
      <c r="K18" s="12"/>
      <c r="L18" s="54"/>
      <c r="M18" s="12"/>
      <c r="N18" s="54"/>
      <c r="O18" s="74">
        <f t="shared" si="0"/>
        <v>36</v>
      </c>
    </row>
    <row r="19" spans="1:15" ht="21" customHeight="1" x14ac:dyDescent="0.15">
      <c r="A19" s="129"/>
      <c r="B19" s="132"/>
      <c r="C19" s="10" t="s">
        <v>15</v>
      </c>
      <c r="D19" s="11">
        <f t="shared" ref="D19:I19" si="3">SUM(D17:D18)</f>
        <v>4</v>
      </c>
      <c r="E19" s="11">
        <f t="shared" si="3"/>
        <v>3</v>
      </c>
      <c r="F19" s="12">
        <f t="shared" si="3"/>
        <v>8</v>
      </c>
      <c r="G19" s="12">
        <f t="shared" si="3"/>
        <v>4</v>
      </c>
      <c r="H19" s="12">
        <f t="shared" si="3"/>
        <v>24</v>
      </c>
      <c r="I19" s="12">
        <f t="shared" si="3"/>
        <v>2</v>
      </c>
      <c r="J19" s="32"/>
      <c r="K19" s="12"/>
      <c r="L19" s="54"/>
      <c r="M19" s="12"/>
      <c r="N19" s="54"/>
      <c r="O19" s="74">
        <f t="shared" si="0"/>
        <v>45</v>
      </c>
    </row>
    <row r="20" spans="1:15" ht="21" customHeight="1" x14ac:dyDescent="0.15">
      <c r="A20" s="129"/>
      <c r="B20" s="132" t="s">
        <v>5</v>
      </c>
      <c r="C20" s="10" t="s">
        <v>13</v>
      </c>
      <c r="D20" s="11">
        <f>SUM(D11,D14,D17)</f>
        <v>591</v>
      </c>
      <c r="E20" s="11">
        <f>SUM(E11,E14,E17)</f>
        <v>1157</v>
      </c>
      <c r="F20" s="11">
        <f t="shared" ref="F20:I20" si="4">SUM(F11,F14,F17)</f>
        <v>412</v>
      </c>
      <c r="G20" s="11">
        <f t="shared" si="4"/>
        <v>922</v>
      </c>
      <c r="H20" s="11">
        <f t="shared" si="4"/>
        <v>670</v>
      </c>
      <c r="I20" s="11">
        <f t="shared" si="4"/>
        <v>317</v>
      </c>
      <c r="J20" s="54"/>
      <c r="K20" s="12"/>
      <c r="L20" s="54"/>
      <c r="M20" s="12"/>
      <c r="N20" s="54"/>
      <c r="O20" s="74">
        <f t="shared" si="0"/>
        <v>4069</v>
      </c>
    </row>
    <row r="21" spans="1:15" ht="21" customHeight="1" x14ac:dyDescent="0.15">
      <c r="A21" s="129"/>
      <c r="B21" s="132"/>
      <c r="C21" s="10" t="s">
        <v>14</v>
      </c>
      <c r="D21" s="11">
        <f>SUM(D12,D15,D18)</f>
        <v>47</v>
      </c>
      <c r="E21" s="11">
        <f>SUM(E12,E15,E18)</f>
        <v>173</v>
      </c>
      <c r="F21" s="11">
        <f t="shared" ref="F21:I21" si="5">SUM(F12,F15,F18)</f>
        <v>89</v>
      </c>
      <c r="G21" s="11">
        <f t="shared" si="5"/>
        <v>59</v>
      </c>
      <c r="H21" s="11">
        <f t="shared" si="5"/>
        <v>219</v>
      </c>
      <c r="I21" s="11">
        <f t="shared" si="5"/>
        <v>26</v>
      </c>
      <c r="J21" s="54"/>
      <c r="K21" s="12"/>
      <c r="L21" s="54"/>
      <c r="M21" s="12"/>
      <c r="N21" s="54"/>
      <c r="O21" s="74">
        <f t="shared" si="0"/>
        <v>613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638</v>
      </c>
      <c r="E22" s="11">
        <f>SUM(E20:E21)</f>
        <v>1330</v>
      </c>
      <c r="F22" s="11">
        <f t="shared" ref="F22:I22" si="6">SUM(F20:F21)</f>
        <v>501</v>
      </c>
      <c r="G22" s="11">
        <f t="shared" si="6"/>
        <v>981</v>
      </c>
      <c r="H22" s="11">
        <f t="shared" si="6"/>
        <v>889</v>
      </c>
      <c r="I22" s="11">
        <f t="shared" si="6"/>
        <v>343</v>
      </c>
      <c r="J22" s="54"/>
      <c r="K22" s="12"/>
      <c r="L22" s="54"/>
      <c r="M22" s="12"/>
      <c r="N22" s="54"/>
      <c r="O22" s="74">
        <f t="shared" si="0"/>
        <v>4682</v>
      </c>
    </row>
    <row r="23" spans="1:15" ht="21" customHeight="1" x14ac:dyDescent="0.15">
      <c r="A23" s="128" t="s">
        <v>171</v>
      </c>
      <c r="B23" s="131" t="s">
        <v>12</v>
      </c>
      <c r="C23" s="7" t="s">
        <v>13</v>
      </c>
      <c r="D23" s="8">
        <v>1</v>
      </c>
      <c r="E23" s="9">
        <v>1</v>
      </c>
      <c r="F23" s="9">
        <v>1</v>
      </c>
      <c r="G23" s="9">
        <v>13</v>
      </c>
      <c r="H23" s="9">
        <v>1</v>
      </c>
      <c r="I23" s="9">
        <v>1</v>
      </c>
      <c r="J23" s="37"/>
      <c r="K23" s="9"/>
      <c r="L23" s="60"/>
      <c r="M23" s="9"/>
      <c r="N23" s="60"/>
      <c r="O23" s="73">
        <f t="shared" si="0"/>
        <v>18</v>
      </c>
    </row>
    <row r="24" spans="1:15" ht="21" customHeight="1" x14ac:dyDescent="0.15">
      <c r="A24" s="129"/>
      <c r="B24" s="132"/>
      <c r="C24" s="10" t="s">
        <v>14</v>
      </c>
      <c r="D24" s="11">
        <v>25</v>
      </c>
      <c r="E24" s="12">
        <v>25</v>
      </c>
      <c r="F24" s="12">
        <v>0</v>
      </c>
      <c r="G24" s="12">
        <v>0</v>
      </c>
      <c r="H24" s="12">
        <v>20</v>
      </c>
      <c r="I24" s="12">
        <v>0</v>
      </c>
      <c r="J24" s="32"/>
      <c r="K24" s="12"/>
      <c r="L24" s="54"/>
      <c r="M24" s="12"/>
      <c r="N24" s="54"/>
      <c r="O24" s="74">
        <f t="shared" si="0"/>
        <v>70</v>
      </c>
    </row>
    <row r="25" spans="1:15" ht="21" customHeight="1" x14ac:dyDescent="0.15">
      <c r="A25" s="129"/>
      <c r="B25" s="132"/>
      <c r="C25" s="10" t="s">
        <v>15</v>
      </c>
      <c r="D25" s="11">
        <f t="shared" ref="D25:I25" si="7">SUM(D23:D24)</f>
        <v>26</v>
      </c>
      <c r="E25" s="11">
        <f>SUM(E23:E24)</f>
        <v>26</v>
      </c>
      <c r="F25" s="11">
        <f t="shared" si="7"/>
        <v>1</v>
      </c>
      <c r="G25" s="11">
        <f t="shared" si="7"/>
        <v>13</v>
      </c>
      <c r="H25" s="11">
        <f t="shared" si="7"/>
        <v>21</v>
      </c>
      <c r="I25" s="11">
        <f t="shared" si="7"/>
        <v>1</v>
      </c>
      <c r="J25" s="54"/>
      <c r="K25" s="12"/>
      <c r="L25" s="54"/>
      <c r="M25" s="12"/>
      <c r="N25" s="54"/>
      <c r="O25" s="74">
        <f t="shared" si="0"/>
        <v>88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12</v>
      </c>
      <c r="E26" s="12">
        <v>22</v>
      </c>
      <c r="F26" s="12">
        <v>9</v>
      </c>
      <c r="G26" s="12">
        <v>15</v>
      </c>
      <c r="H26" s="12">
        <v>17</v>
      </c>
      <c r="I26" s="12">
        <v>10</v>
      </c>
      <c r="J26" s="32"/>
      <c r="K26" s="12"/>
      <c r="L26" s="54"/>
      <c r="M26" s="12"/>
      <c r="N26" s="54"/>
      <c r="O26" s="74">
        <f t="shared" si="0"/>
        <v>85</v>
      </c>
    </row>
    <row r="27" spans="1:15" ht="21" customHeight="1" x14ac:dyDescent="0.15">
      <c r="A27" s="129"/>
      <c r="B27" s="132"/>
      <c r="C27" s="10" t="s">
        <v>14</v>
      </c>
      <c r="D27" s="11">
        <v>3</v>
      </c>
      <c r="E27" s="12">
        <v>7</v>
      </c>
      <c r="F27" s="12">
        <v>0</v>
      </c>
      <c r="G27" s="12">
        <v>0</v>
      </c>
      <c r="H27" s="12">
        <v>10</v>
      </c>
      <c r="I27" s="12">
        <v>0</v>
      </c>
      <c r="J27" s="32"/>
      <c r="K27" s="12"/>
      <c r="L27" s="54"/>
      <c r="M27" s="12"/>
      <c r="N27" s="54"/>
      <c r="O27" s="74">
        <f t="shared" si="0"/>
        <v>20</v>
      </c>
    </row>
    <row r="28" spans="1:15" ht="21" customHeight="1" x14ac:dyDescent="0.15">
      <c r="A28" s="129"/>
      <c r="B28" s="132"/>
      <c r="C28" s="10" t="s">
        <v>15</v>
      </c>
      <c r="D28" s="11">
        <f t="shared" ref="D28:I28" si="8">SUM(D26:D27)</f>
        <v>15</v>
      </c>
      <c r="E28" s="12">
        <f t="shared" si="8"/>
        <v>29</v>
      </c>
      <c r="F28" s="12">
        <f t="shared" si="8"/>
        <v>9</v>
      </c>
      <c r="G28" s="12">
        <f t="shared" si="8"/>
        <v>15</v>
      </c>
      <c r="H28" s="12">
        <f t="shared" si="8"/>
        <v>27</v>
      </c>
      <c r="I28" s="12">
        <f t="shared" si="8"/>
        <v>10</v>
      </c>
      <c r="J28" s="32"/>
      <c r="K28" s="12"/>
      <c r="L28" s="54"/>
      <c r="M28" s="12"/>
      <c r="N28" s="54"/>
      <c r="O28" s="74">
        <f t="shared" si="0"/>
        <v>105</v>
      </c>
    </row>
    <row r="29" spans="1:15" ht="21" customHeight="1" x14ac:dyDescent="0.15">
      <c r="A29" s="129"/>
      <c r="B29" s="132" t="s">
        <v>170</v>
      </c>
      <c r="C29" s="10" t="s">
        <v>13</v>
      </c>
      <c r="D29" s="11">
        <f>SUM(D23,D26)</f>
        <v>13</v>
      </c>
      <c r="E29" s="11">
        <f>SUM(E23,E26)</f>
        <v>23</v>
      </c>
      <c r="F29" s="11">
        <f t="shared" ref="F29:I29" si="9">SUM(F23,F26)</f>
        <v>10</v>
      </c>
      <c r="G29" s="11">
        <f t="shared" si="9"/>
        <v>28</v>
      </c>
      <c r="H29" s="11">
        <f t="shared" si="9"/>
        <v>18</v>
      </c>
      <c r="I29" s="11">
        <f t="shared" si="9"/>
        <v>11</v>
      </c>
      <c r="J29" s="54"/>
      <c r="K29" s="12"/>
      <c r="L29" s="54"/>
      <c r="M29" s="12"/>
      <c r="N29" s="54"/>
      <c r="O29" s="74">
        <f t="shared" si="0"/>
        <v>103</v>
      </c>
    </row>
    <row r="30" spans="1:15" ht="21" customHeight="1" x14ac:dyDescent="0.15">
      <c r="A30" s="129"/>
      <c r="B30" s="132"/>
      <c r="C30" s="10" t="s">
        <v>14</v>
      </c>
      <c r="D30" s="11">
        <f>SUM(D24,D27)</f>
        <v>28</v>
      </c>
      <c r="E30" s="11">
        <f>SUM(E24,E27)</f>
        <v>32</v>
      </c>
      <c r="F30" s="11">
        <f t="shared" ref="F30:I30" si="10">SUM(F24,F27)</f>
        <v>0</v>
      </c>
      <c r="G30" s="11">
        <f t="shared" si="10"/>
        <v>0</v>
      </c>
      <c r="H30" s="11">
        <f t="shared" si="10"/>
        <v>30</v>
      </c>
      <c r="I30" s="11">
        <f t="shared" si="10"/>
        <v>0</v>
      </c>
      <c r="J30" s="54"/>
      <c r="K30" s="12"/>
      <c r="L30" s="54"/>
      <c r="M30" s="12"/>
      <c r="N30" s="54"/>
      <c r="O30" s="74">
        <f t="shared" si="0"/>
        <v>90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41</v>
      </c>
      <c r="E31" s="11">
        <f>SUM(E29:E30)</f>
        <v>55</v>
      </c>
      <c r="F31" s="11">
        <f t="shared" ref="F31:I31" si="11">SUM(F29:F30)</f>
        <v>10</v>
      </c>
      <c r="G31" s="11">
        <f t="shared" si="11"/>
        <v>28</v>
      </c>
      <c r="H31" s="11">
        <f t="shared" si="11"/>
        <v>48</v>
      </c>
      <c r="I31" s="11">
        <f t="shared" si="11"/>
        <v>11</v>
      </c>
      <c r="J31" s="54"/>
      <c r="K31" s="12"/>
      <c r="L31" s="54"/>
      <c r="M31" s="12"/>
      <c r="N31" s="54"/>
      <c r="O31" s="74">
        <f t="shared" si="0"/>
        <v>193</v>
      </c>
    </row>
    <row r="32" spans="1:15" ht="21" customHeight="1" x14ac:dyDescent="0.15">
      <c r="A32" s="128" t="s">
        <v>33</v>
      </c>
      <c r="B32" s="131" t="s">
        <v>12</v>
      </c>
      <c r="C32" s="7" t="s">
        <v>13</v>
      </c>
      <c r="D32" s="8">
        <v>1337</v>
      </c>
      <c r="E32" s="9">
        <v>2292</v>
      </c>
      <c r="F32" s="9">
        <v>782</v>
      </c>
      <c r="G32" s="9">
        <v>2453</v>
      </c>
      <c r="H32" s="9">
        <v>1806</v>
      </c>
      <c r="I32" s="9">
        <v>375</v>
      </c>
      <c r="J32" s="37"/>
      <c r="K32" s="9"/>
      <c r="L32" s="60"/>
      <c r="M32" s="9"/>
      <c r="N32" s="60"/>
      <c r="O32" s="73">
        <f t="shared" si="0"/>
        <v>9045</v>
      </c>
    </row>
    <row r="33" spans="1:15" ht="21" customHeight="1" x14ac:dyDescent="0.15">
      <c r="A33" s="129"/>
      <c r="B33" s="132"/>
      <c r="C33" s="10" t="s">
        <v>14</v>
      </c>
      <c r="D33" s="11">
        <v>6</v>
      </c>
      <c r="E33" s="12">
        <v>5</v>
      </c>
      <c r="F33" s="12">
        <v>1</v>
      </c>
      <c r="G33" s="12">
        <v>5</v>
      </c>
      <c r="H33" s="12">
        <v>3</v>
      </c>
      <c r="I33" s="12">
        <v>0</v>
      </c>
      <c r="J33" s="32"/>
      <c r="K33" s="12"/>
      <c r="L33" s="54"/>
      <c r="M33" s="12"/>
      <c r="N33" s="54"/>
      <c r="O33" s="74">
        <f t="shared" si="0"/>
        <v>20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1343</v>
      </c>
      <c r="E34" s="11">
        <f>SUM(E32:E33)</f>
        <v>2297</v>
      </c>
      <c r="F34" s="11">
        <f t="shared" ref="F34:I34" si="12">SUM(F32:F33)</f>
        <v>783</v>
      </c>
      <c r="G34" s="11">
        <f t="shared" si="12"/>
        <v>2458</v>
      </c>
      <c r="H34" s="11">
        <f t="shared" si="12"/>
        <v>1809</v>
      </c>
      <c r="I34" s="11">
        <f t="shared" si="12"/>
        <v>375</v>
      </c>
      <c r="J34" s="54"/>
      <c r="K34" s="12"/>
      <c r="L34" s="54"/>
      <c r="M34" s="12"/>
      <c r="N34" s="54"/>
      <c r="O34" s="74">
        <f t="shared" si="0"/>
        <v>9065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1701</v>
      </c>
      <c r="E35" s="12">
        <v>3246</v>
      </c>
      <c r="F35" s="12">
        <v>923</v>
      </c>
      <c r="G35" s="12">
        <v>3322</v>
      </c>
      <c r="H35" s="12">
        <v>2772</v>
      </c>
      <c r="I35" s="12">
        <v>522</v>
      </c>
      <c r="J35" s="32"/>
      <c r="K35" s="12"/>
      <c r="L35" s="54"/>
      <c r="M35" s="12"/>
      <c r="N35" s="54"/>
      <c r="O35" s="74">
        <f t="shared" si="0"/>
        <v>12486</v>
      </c>
    </row>
    <row r="36" spans="1:15" ht="21" customHeight="1" x14ac:dyDescent="0.15">
      <c r="A36" s="129"/>
      <c r="B36" s="132"/>
      <c r="C36" s="10" t="s">
        <v>14</v>
      </c>
      <c r="D36" s="11">
        <v>11</v>
      </c>
      <c r="E36" s="12">
        <v>26</v>
      </c>
      <c r="F36" s="12">
        <v>7</v>
      </c>
      <c r="G36" s="12">
        <v>4</v>
      </c>
      <c r="H36" s="12">
        <v>4</v>
      </c>
      <c r="I36" s="12">
        <v>0</v>
      </c>
      <c r="J36" s="32"/>
      <c r="K36" s="12"/>
      <c r="L36" s="54"/>
      <c r="M36" s="12"/>
      <c r="N36" s="54"/>
      <c r="O36" s="74">
        <f t="shared" si="0"/>
        <v>52</v>
      </c>
    </row>
    <row r="37" spans="1:15" ht="21" customHeight="1" x14ac:dyDescent="0.15">
      <c r="A37" s="129"/>
      <c r="B37" s="132"/>
      <c r="C37" s="10" t="s">
        <v>15</v>
      </c>
      <c r="D37" s="11">
        <f t="shared" ref="D37:I37" si="13">SUM(D35:D36)</f>
        <v>1712</v>
      </c>
      <c r="E37" s="12">
        <f t="shared" si="13"/>
        <v>3272</v>
      </c>
      <c r="F37" s="12">
        <f t="shared" si="13"/>
        <v>930</v>
      </c>
      <c r="G37" s="12">
        <f t="shared" si="13"/>
        <v>3326</v>
      </c>
      <c r="H37" s="12">
        <f t="shared" si="13"/>
        <v>2776</v>
      </c>
      <c r="I37" s="12">
        <f t="shared" si="13"/>
        <v>522</v>
      </c>
      <c r="J37" s="32"/>
      <c r="K37" s="12"/>
      <c r="L37" s="54"/>
      <c r="M37" s="12"/>
      <c r="N37" s="54"/>
      <c r="O37" s="74">
        <f t="shared" si="0"/>
        <v>12538</v>
      </c>
    </row>
    <row r="38" spans="1:15" ht="21" customHeight="1" x14ac:dyDescent="0.15">
      <c r="A38" s="129"/>
      <c r="B38" s="132" t="s">
        <v>5</v>
      </c>
      <c r="C38" s="10" t="s">
        <v>13</v>
      </c>
      <c r="D38" s="11">
        <f t="shared" ref="D38:E40" si="14">SUM(D32,D35)</f>
        <v>3038</v>
      </c>
      <c r="E38" s="11">
        <f t="shared" si="14"/>
        <v>5538</v>
      </c>
      <c r="F38" s="11">
        <f t="shared" ref="F38:I38" si="15">SUM(F32,F35)</f>
        <v>1705</v>
      </c>
      <c r="G38" s="11">
        <f t="shared" si="15"/>
        <v>5775</v>
      </c>
      <c r="H38" s="11">
        <f t="shared" si="15"/>
        <v>4578</v>
      </c>
      <c r="I38" s="11">
        <f t="shared" si="15"/>
        <v>897</v>
      </c>
      <c r="J38" s="54"/>
      <c r="K38" s="12"/>
      <c r="L38" s="54"/>
      <c r="M38" s="12"/>
      <c r="N38" s="54"/>
      <c r="O38" s="74">
        <f t="shared" si="0"/>
        <v>21531</v>
      </c>
    </row>
    <row r="39" spans="1:15" ht="21" customHeight="1" x14ac:dyDescent="0.15">
      <c r="A39" s="129"/>
      <c r="B39" s="132"/>
      <c r="C39" s="10" t="s">
        <v>14</v>
      </c>
      <c r="D39" s="11">
        <f t="shared" si="14"/>
        <v>17</v>
      </c>
      <c r="E39" s="11">
        <f t="shared" si="14"/>
        <v>31</v>
      </c>
      <c r="F39" s="11">
        <f t="shared" ref="F39:I39" si="16">SUM(F33,F36)</f>
        <v>8</v>
      </c>
      <c r="G39" s="11">
        <f t="shared" si="16"/>
        <v>9</v>
      </c>
      <c r="H39" s="11">
        <f t="shared" si="16"/>
        <v>7</v>
      </c>
      <c r="I39" s="11">
        <f t="shared" si="16"/>
        <v>0</v>
      </c>
      <c r="J39" s="54"/>
      <c r="K39" s="12"/>
      <c r="L39" s="54"/>
      <c r="M39" s="12"/>
      <c r="N39" s="54"/>
      <c r="O39" s="74">
        <f t="shared" si="0"/>
        <v>72</v>
      </c>
    </row>
    <row r="40" spans="1:15" ht="21" customHeight="1" thickBot="1" x14ac:dyDescent="0.2">
      <c r="A40" s="130"/>
      <c r="B40" s="133"/>
      <c r="C40" s="13" t="s">
        <v>15</v>
      </c>
      <c r="D40" s="11">
        <f t="shared" si="14"/>
        <v>3055</v>
      </c>
      <c r="E40" s="11">
        <f t="shared" si="14"/>
        <v>5569</v>
      </c>
      <c r="F40" s="11">
        <f t="shared" ref="F40:I40" si="17">SUM(F34,F37)</f>
        <v>1713</v>
      </c>
      <c r="G40" s="11">
        <f t="shared" si="17"/>
        <v>5784</v>
      </c>
      <c r="H40" s="11">
        <f t="shared" si="17"/>
        <v>4585</v>
      </c>
      <c r="I40" s="11">
        <f t="shared" si="17"/>
        <v>897</v>
      </c>
      <c r="J40" s="54"/>
      <c r="K40" s="12"/>
      <c r="L40" s="54"/>
      <c r="M40" s="12"/>
      <c r="N40" s="54"/>
      <c r="O40" s="74">
        <f t="shared" si="0"/>
        <v>21603</v>
      </c>
    </row>
    <row r="41" spans="1:15" ht="21" customHeight="1" x14ac:dyDescent="0.15">
      <c r="A41" s="97" t="s">
        <v>18</v>
      </c>
      <c r="B41" s="98"/>
      <c r="C41" s="7" t="s">
        <v>13</v>
      </c>
      <c r="D41" s="8">
        <v>116</v>
      </c>
      <c r="E41" s="9">
        <v>163</v>
      </c>
      <c r="F41" s="9">
        <v>76</v>
      </c>
      <c r="G41" s="9">
        <v>197</v>
      </c>
      <c r="H41" s="9">
        <v>122</v>
      </c>
      <c r="I41" s="9">
        <v>44</v>
      </c>
      <c r="J41" s="37"/>
      <c r="K41" s="9"/>
      <c r="L41" s="60"/>
      <c r="M41" s="9"/>
      <c r="N41" s="60"/>
      <c r="O41" s="79">
        <f t="shared" si="0"/>
        <v>718</v>
      </c>
    </row>
    <row r="42" spans="1:15" ht="21" customHeight="1" x14ac:dyDescent="0.15">
      <c r="A42" s="99"/>
      <c r="B42" s="100"/>
      <c r="C42" s="10" t="s">
        <v>14</v>
      </c>
      <c r="D42" s="11">
        <v>51</v>
      </c>
      <c r="E42" s="12">
        <v>49</v>
      </c>
      <c r="F42" s="12">
        <v>85</v>
      </c>
      <c r="G42" s="12">
        <v>5</v>
      </c>
      <c r="H42" s="12">
        <v>42</v>
      </c>
      <c r="I42" s="12">
        <v>0</v>
      </c>
      <c r="J42" s="32"/>
      <c r="K42" s="12"/>
      <c r="L42" s="54"/>
      <c r="M42" s="12"/>
      <c r="N42" s="54"/>
      <c r="O42" s="74">
        <f t="shared" si="0"/>
        <v>232</v>
      </c>
    </row>
    <row r="43" spans="1:15" ht="21" customHeight="1" thickBot="1" x14ac:dyDescent="0.2">
      <c r="A43" s="101"/>
      <c r="B43" s="102"/>
      <c r="C43" s="13" t="s">
        <v>15</v>
      </c>
      <c r="D43" s="14">
        <f t="shared" ref="D43:I43" si="18">SUM(D41:D42)</f>
        <v>167</v>
      </c>
      <c r="E43" s="44">
        <f t="shared" si="18"/>
        <v>212</v>
      </c>
      <c r="F43" s="44">
        <f t="shared" si="18"/>
        <v>161</v>
      </c>
      <c r="G43" s="44">
        <f t="shared" si="18"/>
        <v>202</v>
      </c>
      <c r="H43" s="44">
        <f t="shared" si="18"/>
        <v>164</v>
      </c>
      <c r="I43" s="44">
        <f t="shared" si="18"/>
        <v>44</v>
      </c>
      <c r="J43" s="55"/>
      <c r="K43" s="44"/>
      <c r="L43" s="57"/>
      <c r="M43" s="44"/>
      <c r="N43" s="57"/>
      <c r="O43" s="74">
        <f t="shared" si="0"/>
        <v>950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59</v>
      </c>
      <c r="E44" s="9">
        <v>68</v>
      </c>
      <c r="F44" s="9">
        <v>62</v>
      </c>
      <c r="G44" s="9">
        <v>50</v>
      </c>
      <c r="H44" s="9">
        <v>84</v>
      </c>
      <c r="I44" s="9">
        <v>46</v>
      </c>
      <c r="J44" s="37"/>
      <c r="K44" s="9"/>
      <c r="L44" s="60"/>
      <c r="M44" s="9"/>
      <c r="N44" s="60"/>
      <c r="O44" s="73">
        <f t="shared" si="0"/>
        <v>369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32"/>
      <c r="K45" s="12"/>
      <c r="L45" s="54"/>
      <c r="M45" s="12"/>
      <c r="N45" s="54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 t="shared" ref="D46:I46" si="19">SUM(D44:D45)</f>
        <v>59</v>
      </c>
      <c r="E46" s="14">
        <f t="shared" si="19"/>
        <v>68</v>
      </c>
      <c r="F46" s="14">
        <f t="shared" si="19"/>
        <v>62</v>
      </c>
      <c r="G46" s="14">
        <f t="shared" si="19"/>
        <v>50</v>
      </c>
      <c r="H46" s="14">
        <f t="shared" si="19"/>
        <v>84</v>
      </c>
      <c r="I46" s="14">
        <f t="shared" si="19"/>
        <v>46</v>
      </c>
      <c r="J46" s="57"/>
      <c r="K46" s="44"/>
      <c r="L46" s="57"/>
      <c r="M46" s="44"/>
      <c r="N46" s="57"/>
      <c r="O46" s="75">
        <f t="shared" si="0"/>
        <v>369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3960</v>
      </c>
      <c r="E47" s="16">
        <f>SUM(E22,E31,E40,E43,E46)</f>
        <v>7234</v>
      </c>
      <c r="F47" s="16">
        <f t="shared" ref="F47:I47" si="20">SUM(F22,F31,F40,F43,F46)</f>
        <v>2447</v>
      </c>
      <c r="G47" s="16">
        <f t="shared" si="20"/>
        <v>7045</v>
      </c>
      <c r="H47" s="16">
        <f t="shared" si="20"/>
        <v>5770</v>
      </c>
      <c r="I47" s="16">
        <f t="shared" si="20"/>
        <v>1341</v>
      </c>
      <c r="J47" s="39"/>
      <c r="K47" s="16"/>
      <c r="L47" s="58"/>
      <c r="M47" s="16"/>
      <c r="N47" s="58"/>
      <c r="O47" s="76">
        <f t="shared" si="0"/>
        <v>27797</v>
      </c>
    </row>
    <row r="48" spans="1:15" ht="21" customHeight="1" thickBot="1" x14ac:dyDescent="0.2">
      <c r="A48" s="111" t="s">
        <v>81</v>
      </c>
      <c r="B48" s="112"/>
      <c r="C48" s="113"/>
      <c r="D48" s="15">
        <v>120</v>
      </c>
      <c r="E48" s="16">
        <v>173</v>
      </c>
      <c r="F48" s="16">
        <v>38</v>
      </c>
      <c r="G48" s="16">
        <v>233</v>
      </c>
      <c r="H48" s="16">
        <v>101</v>
      </c>
      <c r="I48" s="16">
        <v>31</v>
      </c>
      <c r="J48" s="39"/>
      <c r="K48" s="16"/>
      <c r="L48" s="58"/>
      <c r="M48" s="16"/>
      <c r="N48" s="58"/>
      <c r="O48" s="75">
        <f t="shared" si="0"/>
        <v>696</v>
      </c>
    </row>
    <row r="49" spans="1:15" ht="21" customHeight="1" thickBot="1" x14ac:dyDescent="0.2">
      <c r="A49" s="111" t="s">
        <v>21</v>
      </c>
      <c r="B49" s="112"/>
      <c r="C49" s="113"/>
      <c r="D49" s="15">
        <f>SUM(D47:D48)</f>
        <v>4080</v>
      </c>
      <c r="E49" s="16">
        <f t="shared" ref="E49:I49" si="21">SUM(E47:E48)</f>
        <v>7407</v>
      </c>
      <c r="F49" s="16">
        <f t="shared" si="21"/>
        <v>2485</v>
      </c>
      <c r="G49" s="16">
        <f t="shared" si="21"/>
        <v>7278</v>
      </c>
      <c r="H49" s="16">
        <f t="shared" si="21"/>
        <v>5871</v>
      </c>
      <c r="I49" s="16">
        <f t="shared" si="21"/>
        <v>1372</v>
      </c>
      <c r="J49" s="39"/>
      <c r="K49" s="16"/>
      <c r="L49" s="58"/>
      <c r="M49" s="16"/>
      <c r="N49" s="58"/>
      <c r="O49" s="76">
        <f t="shared" si="0"/>
        <v>28493</v>
      </c>
    </row>
    <row r="50" spans="1:15" ht="21" customHeight="1" x14ac:dyDescent="0.15">
      <c r="A50" s="114" t="s">
        <v>161</v>
      </c>
      <c r="B50" s="117" t="s">
        <v>22</v>
      </c>
      <c r="C50" s="17" t="s">
        <v>23</v>
      </c>
      <c r="D50" s="18">
        <v>2530</v>
      </c>
      <c r="E50" s="19">
        <v>4411</v>
      </c>
      <c r="F50" s="19">
        <v>1558</v>
      </c>
      <c r="G50" s="19">
        <v>4601</v>
      </c>
      <c r="H50" s="19">
        <v>3823</v>
      </c>
      <c r="I50" s="19">
        <v>598</v>
      </c>
      <c r="J50" s="35"/>
      <c r="K50" s="19"/>
      <c r="L50" s="61"/>
      <c r="M50" s="19"/>
      <c r="N50" s="61"/>
      <c r="O50" s="89">
        <f t="shared" si="0"/>
        <v>17521</v>
      </c>
    </row>
    <row r="51" spans="1:15" ht="21" customHeight="1" x14ac:dyDescent="0.15">
      <c r="A51" s="115"/>
      <c r="B51" s="100"/>
      <c r="C51" s="10" t="s">
        <v>24</v>
      </c>
      <c r="D51" s="11">
        <v>2202</v>
      </c>
      <c r="E51" s="12">
        <v>3154</v>
      </c>
      <c r="F51" s="12">
        <v>1515</v>
      </c>
      <c r="G51" s="12">
        <v>3422</v>
      </c>
      <c r="H51" s="12">
        <v>1287</v>
      </c>
      <c r="I51" s="12">
        <v>891</v>
      </c>
      <c r="J51" s="32"/>
      <c r="K51" s="12"/>
      <c r="L51" s="54"/>
      <c r="M51" s="12"/>
      <c r="N51" s="54"/>
      <c r="O51" s="89">
        <f t="shared" si="0"/>
        <v>12471</v>
      </c>
    </row>
    <row r="52" spans="1:15" ht="21" customHeight="1" x14ac:dyDescent="0.15">
      <c r="A52" s="115"/>
      <c r="B52" s="100"/>
      <c r="C52" s="10" t="s">
        <v>15</v>
      </c>
      <c r="D52" s="11">
        <f t="shared" ref="D52:I52" si="22">SUM(D50:D51)</f>
        <v>4732</v>
      </c>
      <c r="E52" s="11">
        <f t="shared" si="22"/>
        <v>7565</v>
      </c>
      <c r="F52" s="11">
        <f t="shared" si="22"/>
        <v>3073</v>
      </c>
      <c r="G52" s="11">
        <f t="shared" si="22"/>
        <v>8023</v>
      </c>
      <c r="H52" s="11">
        <f t="shared" si="22"/>
        <v>5110</v>
      </c>
      <c r="I52" s="11">
        <f t="shared" si="22"/>
        <v>1489</v>
      </c>
      <c r="J52" s="54"/>
      <c r="K52" s="12"/>
      <c r="L52" s="54"/>
      <c r="M52" s="12"/>
      <c r="N52" s="54"/>
      <c r="O52" s="89">
        <f t="shared" si="0"/>
        <v>29992</v>
      </c>
    </row>
    <row r="53" spans="1:15" ht="21" customHeight="1" x14ac:dyDescent="0.15">
      <c r="A53" s="115"/>
      <c r="B53" s="118" t="s">
        <v>162</v>
      </c>
      <c r="C53" s="119"/>
      <c r="D53" s="11">
        <v>23</v>
      </c>
      <c r="E53" s="12">
        <v>32</v>
      </c>
      <c r="F53" s="12">
        <v>12</v>
      </c>
      <c r="G53" s="12">
        <v>40</v>
      </c>
      <c r="H53" s="12">
        <v>19</v>
      </c>
      <c r="I53" s="12">
        <v>7</v>
      </c>
      <c r="J53" s="32"/>
      <c r="K53" s="12"/>
      <c r="L53" s="54"/>
      <c r="M53" s="12"/>
      <c r="N53" s="54"/>
      <c r="O53" s="89">
        <f t="shared" si="0"/>
        <v>133</v>
      </c>
    </row>
    <row r="54" spans="1:15" ht="21" customHeight="1" thickBot="1" x14ac:dyDescent="0.2">
      <c r="A54" s="116"/>
      <c r="B54" s="120" t="s">
        <v>163</v>
      </c>
      <c r="C54" s="121"/>
      <c r="D54" s="20">
        <v>148</v>
      </c>
      <c r="E54" s="21">
        <v>184</v>
      </c>
      <c r="F54" s="21">
        <v>67</v>
      </c>
      <c r="G54" s="21">
        <v>222</v>
      </c>
      <c r="H54" s="21">
        <v>117</v>
      </c>
      <c r="I54" s="21">
        <v>51</v>
      </c>
      <c r="J54" s="40"/>
      <c r="K54" s="21"/>
      <c r="L54" s="59"/>
      <c r="M54" s="21"/>
      <c r="N54" s="59"/>
      <c r="O54" s="75">
        <f t="shared" si="0"/>
        <v>789</v>
      </c>
    </row>
    <row r="55" spans="1:15" ht="21" customHeight="1" thickBot="1" x14ac:dyDescent="0.2">
      <c r="A55" s="103" t="s">
        <v>195</v>
      </c>
      <c r="B55" s="104"/>
      <c r="C55" s="105"/>
      <c r="D55" s="15">
        <f t="shared" ref="D55:I55" si="23">SUM(D52:D54)</f>
        <v>4903</v>
      </c>
      <c r="E55" s="15">
        <f t="shared" si="23"/>
        <v>7781</v>
      </c>
      <c r="F55" s="16">
        <f t="shared" si="23"/>
        <v>3152</v>
      </c>
      <c r="G55" s="16">
        <f t="shared" si="23"/>
        <v>8285</v>
      </c>
      <c r="H55" s="16">
        <f t="shared" si="23"/>
        <v>5246</v>
      </c>
      <c r="I55" s="16">
        <f t="shared" si="23"/>
        <v>1547</v>
      </c>
      <c r="J55" s="39"/>
      <c r="K55" s="16"/>
      <c r="L55" s="58"/>
      <c r="M55" s="16"/>
      <c r="N55" s="58"/>
      <c r="O55" s="76">
        <f t="shared" si="0"/>
        <v>30914</v>
      </c>
    </row>
    <row r="56" spans="1:15" ht="23.25" customHeight="1" thickBot="1" x14ac:dyDescent="0.2">
      <c r="A56" s="106" t="s">
        <v>7</v>
      </c>
      <c r="B56" s="107"/>
      <c r="C56" s="108"/>
      <c r="D56" s="77">
        <f>SUM(D49+D55:D55)</f>
        <v>8983</v>
      </c>
      <c r="E56" s="78">
        <f>SUM(E49+E55)</f>
        <v>15188</v>
      </c>
      <c r="F56" s="78">
        <f>SUM(F49+F55)</f>
        <v>5637</v>
      </c>
      <c r="G56" s="78">
        <f>SUM(G49+G55)</f>
        <v>15563</v>
      </c>
      <c r="H56" s="78">
        <f>SUM(H55+H49)</f>
        <v>11117</v>
      </c>
      <c r="I56" s="78">
        <f>SUM(I49+I55:I55)</f>
        <v>2919</v>
      </c>
      <c r="J56" s="82"/>
      <c r="K56" s="78"/>
      <c r="L56" s="95"/>
      <c r="M56" s="78"/>
      <c r="N56" s="95"/>
      <c r="O56" s="76">
        <f t="shared" si="0"/>
        <v>59407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3"/>
      <c r="G4" s="1" t="s">
        <v>8</v>
      </c>
    </row>
    <row r="5" spans="1:15" ht="15" customHeight="1" x14ac:dyDescent="0.15">
      <c r="A5" s="6"/>
      <c r="B5" s="6"/>
      <c r="C5" s="6"/>
      <c r="D5" s="6"/>
      <c r="E5" s="6"/>
      <c r="O5" s="24"/>
    </row>
    <row r="6" spans="1:15" ht="15" customHeight="1" thickBot="1" x14ac:dyDescent="0.2">
      <c r="O6" s="25"/>
    </row>
    <row r="7" spans="1:15" ht="48" customHeight="1" x14ac:dyDescent="0.15">
      <c r="A7" s="141" t="s">
        <v>90</v>
      </c>
      <c r="B7" s="142"/>
      <c r="C7" s="143"/>
      <c r="D7" s="160" t="s">
        <v>91</v>
      </c>
      <c r="E7" s="163" t="s">
        <v>92</v>
      </c>
      <c r="F7" s="147" t="s">
        <v>93</v>
      </c>
      <c r="G7" s="147" t="s">
        <v>94</v>
      </c>
      <c r="H7" s="147" t="s">
        <v>95</v>
      </c>
      <c r="I7" s="147" t="s">
        <v>96</v>
      </c>
      <c r="J7" s="147" t="s">
        <v>97</v>
      </c>
      <c r="K7" s="147" t="s">
        <v>98</v>
      </c>
      <c r="L7" s="147"/>
      <c r="M7" s="147"/>
      <c r="N7" s="147"/>
      <c r="O7" s="153" t="s">
        <v>99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64"/>
      <c r="F8" s="156"/>
      <c r="G8" s="156"/>
      <c r="H8" s="156"/>
      <c r="I8" s="156"/>
      <c r="J8" s="156"/>
      <c r="K8" s="156"/>
      <c r="L8" s="158"/>
      <c r="M8" s="158"/>
      <c r="N8" s="156"/>
      <c r="O8" s="154"/>
    </row>
    <row r="9" spans="1:15" x14ac:dyDescent="0.15">
      <c r="A9" s="115"/>
      <c r="B9" s="132"/>
      <c r="C9" s="135"/>
      <c r="D9" s="161"/>
      <c r="E9" s="164"/>
      <c r="F9" s="156"/>
      <c r="G9" s="156"/>
      <c r="H9" s="156"/>
      <c r="I9" s="156"/>
      <c r="J9" s="156"/>
      <c r="K9" s="156"/>
      <c r="L9" s="158"/>
      <c r="M9" s="158"/>
      <c r="N9" s="156"/>
      <c r="O9" s="154"/>
    </row>
    <row r="10" spans="1:15" ht="18.75" customHeight="1" thickBot="1" x14ac:dyDescent="0.2">
      <c r="A10" s="134"/>
      <c r="B10" s="133"/>
      <c r="C10" s="136"/>
      <c r="D10" s="162"/>
      <c r="E10" s="164"/>
      <c r="F10" s="157"/>
      <c r="G10" s="157"/>
      <c r="H10" s="157"/>
      <c r="I10" s="157"/>
      <c r="J10" s="157"/>
      <c r="K10" s="157"/>
      <c r="L10" s="159"/>
      <c r="M10" s="159"/>
      <c r="N10" s="157"/>
      <c r="O10" s="155"/>
    </row>
    <row r="11" spans="1:15" ht="21" customHeight="1" x14ac:dyDescent="0.15">
      <c r="A11" s="128" t="s">
        <v>100</v>
      </c>
      <c r="B11" s="131" t="s">
        <v>12</v>
      </c>
      <c r="C11" s="7" t="s">
        <v>13</v>
      </c>
      <c r="D11" s="26">
        <f>東津軽郡!O11</f>
        <v>486</v>
      </c>
      <c r="E11" s="28">
        <f>西津軽郡!O11</f>
        <v>456</v>
      </c>
      <c r="F11" s="28">
        <f>中津軽郡!O11</f>
        <v>33</v>
      </c>
      <c r="G11" s="28">
        <f>南津軽郡!O11</f>
        <v>472</v>
      </c>
      <c r="H11" s="29">
        <f>北津軽郡!O11</f>
        <v>832</v>
      </c>
      <c r="I11" s="28">
        <f>上北郡!O11</f>
        <v>3119</v>
      </c>
      <c r="J11" s="28">
        <f>下北郡!O11</f>
        <v>347</v>
      </c>
      <c r="K11" s="28">
        <f>三戸郡!O11</f>
        <v>1516</v>
      </c>
      <c r="L11" s="28"/>
      <c r="M11" s="28"/>
      <c r="N11" s="30"/>
      <c r="O11" s="79">
        <f>SUM(D11:N11)</f>
        <v>7261</v>
      </c>
    </row>
    <row r="12" spans="1:15" ht="21" customHeight="1" x14ac:dyDescent="0.15">
      <c r="A12" s="129"/>
      <c r="B12" s="132"/>
      <c r="C12" s="10" t="s">
        <v>14</v>
      </c>
      <c r="D12" s="31">
        <f>東津軽郡!O12</f>
        <v>57</v>
      </c>
      <c r="E12" s="12">
        <f>西津軽郡!O12</f>
        <v>50</v>
      </c>
      <c r="F12" s="12">
        <f>中津軽郡!O12</f>
        <v>2</v>
      </c>
      <c r="G12" s="12">
        <f>南津軽郡!O12</f>
        <v>195</v>
      </c>
      <c r="H12" s="32">
        <f>北津軽郡!O12</f>
        <v>186</v>
      </c>
      <c r="I12" s="12">
        <f>上北郡!O12</f>
        <v>646</v>
      </c>
      <c r="J12" s="12">
        <f>下北郡!O12</f>
        <v>93</v>
      </c>
      <c r="K12" s="12">
        <f>三戸郡!O12</f>
        <v>530</v>
      </c>
      <c r="L12" s="12"/>
      <c r="M12" s="12"/>
      <c r="N12" s="33"/>
      <c r="O12" s="74">
        <f>SUM(D12:N12)</f>
        <v>1759</v>
      </c>
    </row>
    <row r="13" spans="1:15" ht="21" customHeight="1" x14ac:dyDescent="0.15">
      <c r="A13" s="129"/>
      <c r="B13" s="132"/>
      <c r="C13" s="10" t="s">
        <v>15</v>
      </c>
      <c r="D13" s="31">
        <f>東津軽郡!O13</f>
        <v>543</v>
      </c>
      <c r="E13" s="12">
        <f>西津軽郡!O13</f>
        <v>506</v>
      </c>
      <c r="F13" s="12">
        <f>中津軽郡!O13</f>
        <v>35</v>
      </c>
      <c r="G13" s="12">
        <f>南津軽郡!O13</f>
        <v>667</v>
      </c>
      <c r="H13" s="32">
        <f>北津軽郡!O13</f>
        <v>1018</v>
      </c>
      <c r="I13" s="12">
        <f>上北郡!O13</f>
        <v>3765</v>
      </c>
      <c r="J13" s="12">
        <f>下北郡!O13</f>
        <v>440</v>
      </c>
      <c r="K13" s="12">
        <f>三戸郡!O13</f>
        <v>2046</v>
      </c>
      <c r="L13" s="12"/>
      <c r="M13" s="12"/>
      <c r="N13" s="33"/>
      <c r="O13" s="74">
        <f>SUM(D13:K13)</f>
        <v>9020</v>
      </c>
    </row>
    <row r="14" spans="1:15" ht="21" customHeight="1" x14ac:dyDescent="0.15">
      <c r="A14" s="129"/>
      <c r="B14" s="132" t="s">
        <v>16</v>
      </c>
      <c r="C14" s="10" t="s">
        <v>13</v>
      </c>
      <c r="D14" s="31">
        <f>東津軽郡!O14</f>
        <v>965</v>
      </c>
      <c r="E14" s="12">
        <f>西津軽郡!O14</f>
        <v>549</v>
      </c>
      <c r="F14" s="12">
        <f>中津軽郡!O14</f>
        <v>68</v>
      </c>
      <c r="G14" s="12">
        <f>南津軽郡!O14</f>
        <v>1207</v>
      </c>
      <c r="H14" s="32">
        <f>北津軽郡!O14</f>
        <v>1464</v>
      </c>
      <c r="I14" s="12">
        <f>上北郡!O14</f>
        <v>4553</v>
      </c>
      <c r="J14" s="12">
        <f>下北郡!O14</f>
        <v>490</v>
      </c>
      <c r="K14" s="12">
        <f>三戸郡!O14</f>
        <v>2544</v>
      </c>
      <c r="L14" s="12"/>
      <c r="M14" s="12"/>
      <c r="N14" s="33"/>
      <c r="O14" s="74">
        <f>SUM(D14:N14)</f>
        <v>11840</v>
      </c>
    </row>
    <row r="15" spans="1:15" ht="21" customHeight="1" x14ac:dyDescent="0.15">
      <c r="A15" s="129"/>
      <c r="B15" s="132"/>
      <c r="C15" s="10" t="s">
        <v>14</v>
      </c>
      <c r="D15" s="31">
        <f>東津軽郡!O15</f>
        <v>5</v>
      </c>
      <c r="E15" s="12">
        <f>西津軽郡!O15</f>
        <v>4</v>
      </c>
      <c r="F15" s="12">
        <f>中津軽郡!O15</f>
        <v>3</v>
      </c>
      <c r="G15" s="12">
        <f>南津軽郡!O15</f>
        <v>29</v>
      </c>
      <c r="H15" s="32">
        <f>北津軽郡!O15</f>
        <v>25</v>
      </c>
      <c r="I15" s="12">
        <f>上北郡!O15</f>
        <v>49</v>
      </c>
      <c r="J15" s="12">
        <f>下北郡!O15</f>
        <v>6</v>
      </c>
      <c r="K15" s="12">
        <f>三戸郡!O15</f>
        <v>47</v>
      </c>
      <c r="L15" s="12"/>
      <c r="M15" s="12"/>
      <c r="N15" s="33"/>
      <c r="O15" s="74">
        <f>SUM(D15:N15)</f>
        <v>168</v>
      </c>
    </row>
    <row r="16" spans="1:15" ht="21" customHeight="1" x14ac:dyDescent="0.15">
      <c r="A16" s="129"/>
      <c r="B16" s="132"/>
      <c r="C16" s="10" t="s">
        <v>15</v>
      </c>
      <c r="D16" s="31">
        <f>東津軽郡!O16</f>
        <v>970</v>
      </c>
      <c r="E16" s="12">
        <f>西津軽郡!O16</f>
        <v>553</v>
      </c>
      <c r="F16" s="12">
        <f>中津軽郡!O16</f>
        <v>71</v>
      </c>
      <c r="G16" s="12">
        <f>南津軽郡!O16</f>
        <v>1236</v>
      </c>
      <c r="H16" s="32">
        <f>北津軽郡!O16</f>
        <v>1489</v>
      </c>
      <c r="I16" s="12">
        <f>上北郡!O16</f>
        <v>4602</v>
      </c>
      <c r="J16" s="12">
        <f>下北郡!O16</f>
        <v>496</v>
      </c>
      <c r="K16" s="12">
        <f>三戸郡!O16</f>
        <v>2591</v>
      </c>
      <c r="L16" s="12"/>
      <c r="M16" s="12"/>
      <c r="N16" s="33"/>
      <c r="O16" s="74">
        <f>SUM(O14:O15)</f>
        <v>12008</v>
      </c>
    </row>
    <row r="17" spans="1:15" ht="21" customHeight="1" x14ac:dyDescent="0.15">
      <c r="A17" s="129"/>
      <c r="B17" s="132" t="s">
        <v>17</v>
      </c>
      <c r="C17" s="10" t="s">
        <v>13</v>
      </c>
      <c r="D17" s="31">
        <f>東津軽郡!O17</f>
        <v>4</v>
      </c>
      <c r="E17" s="12">
        <f>西津軽郡!O17</f>
        <v>2</v>
      </c>
      <c r="F17" s="12">
        <f>中津軽郡!O17</f>
        <v>0</v>
      </c>
      <c r="G17" s="12">
        <f>南津軽郡!O17</f>
        <v>1</v>
      </c>
      <c r="H17" s="32">
        <f>北津軽郡!O17</f>
        <v>2</v>
      </c>
      <c r="I17" s="12">
        <f>上北郡!O17</f>
        <v>21</v>
      </c>
      <c r="J17" s="12">
        <f>下北郡!O17</f>
        <v>0</v>
      </c>
      <c r="K17" s="12">
        <f>三戸郡!O17</f>
        <v>9</v>
      </c>
      <c r="L17" s="12"/>
      <c r="M17" s="12"/>
      <c r="N17" s="33"/>
      <c r="O17" s="74">
        <f>SUM(D17:N17)</f>
        <v>39</v>
      </c>
    </row>
    <row r="18" spans="1:15" ht="21" customHeight="1" x14ac:dyDescent="0.15">
      <c r="A18" s="129"/>
      <c r="B18" s="132"/>
      <c r="C18" s="10" t="s">
        <v>14</v>
      </c>
      <c r="D18" s="31">
        <f>東津軽郡!O18</f>
        <v>5</v>
      </c>
      <c r="E18" s="12">
        <f>西津軽郡!O18</f>
        <v>1</v>
      </c>
      <c r="F18" s="12">
        <f>中津軽郡!O18</f>
        <v>0</v>
      </c>
      <c r="G18" s="12">
        <f>南津軽郡!O18</f>
        <v>20</v>
      </c>
      <c r="H18" s="32">
        <f>北津軽郡!O18</f>
        <v>4</v>
      </c>
      <c r="I18" s="12">
        <f>上北郡!O18</f>
        <v>46</v>
      </c>
      <c r="J18" s="12">
        <f>下北郡!O18</f>
        <v>7</v>
      </c>
      <c r="K18" s="12">
        <f>三戸郡!O18</f>
        <v>36</v>
      </c>
      <c r="L18" s="12"/>
      <c r="M18" s="12"/>
      <c r="N18" s="33"/>
      <c r="O18" s="74">
        <f>SUM(D18:N18)</f>
        <v>119</v>
      </c>
    </row>
    <row r="19" spans="1:15" ht="21" customHeight="1" x14ac:dyDescent="0.15">
      <c r="A19" s="129"/>
      <c r="B19" s="132"/>
      <c r="C19" s="10" t="s">
        <v>15</v>
      </c>
      <c r="D19" s="31">
        <f>東津軽郡!O19</f>
        <v>9</v>
      </c>
      <c r="E19" s="12">
        <f>西津軽郡!O19</f>
        <v>3</v>
      </c>
      <c r="F19" s="12">
        <f>中津軽郡!O19</f>
        <v>0</v>
      </c>
      <c r="G19" s="12">
        <f>南津軽郡!O19</f>
        <v>21</v>
      </c>
      <c r="H19" s="32">
        <f>北津軽郡!O19</f>
        <v>6</v>
      </c>
      <c r="I19" s="12">
        <f>上北郡!O19</f>
        <v>67</v>
      </c>
      <c r="J19" s="12">
        <f>下北郡!O19</f>
        <v>7</v>
      </c>
      <c r="K19" s="12">
        <f>三戸郡!O19</f>
        <v>45</v>
      </c>
      <c r="L19" s="12"/>
      <c r="M19" s="12"/>
      <c r="N19" s="33"/>
      <c r="O19" s="74">
        <f>SUM(O17:O18)</f>
        <v>158</v>
      </c>
    </row>
    <row r="20" spans="1:15" ht="21" customHeight="1" x14ac:dyDescent="0.15">
      <c r="A20" s="129"/>
      <c r="B20" s="132" t="s">
        <v>5</v>
      </c>
      <c r="C20" s="10" t="s">
        <v>13</v>
      </c>
      <c r="D20" s="31">
        <f>東津軽郡!O20</f>
        <v>1455</v>
      </c>
      <c r="E20" s="12">
        <f>西津軽郡!O20</f>
        <v>1007</v>
      </c>
      <c r="F20" s="12">
        <f>中津軽郡!O20</f>
        <v>101</v>
      </c>
      <c r="G20" s="12">
        <f>南津軽郡!O20</f>
        <v>1680</v>
      </c>
      <c r="H20" s="32">
        <f>北津軽郡!O20</f>
        <v>2298</v>
      </c>
      <c r="I20" s="12">
        <f>上北郡!O20</f>
        <v>7693</v>
      </c>
      <c r="J20" s="12">
        <f>下北郡!O20</f>
        <v>837</v>
      </c>
      <c r="K20" s="12">
        <f>三戸郡!O20</f>
        <v>4069</v>
      </c>
      <c r="L20" s="11"/>
      <c r="M20" s="11"/>
      <c r="N20" s="11"/>
      <c r="O20" s="74">
        <f>O11+O14+O17</f>
        <v>19140</v>
      </c>
    </row>
    <row r="21" spans="1:15" ht="21" customHeight="1" x14ac:dyDescent="0.15">
      <c r="A21" s="129"/>
      <c r="B21" s="132"/>
      <c r="C21" s="10" t="s">
        <v>14</v>
      </c>
      <c r="D21" s="31">
        <f>東津軽郡!O21</f>
        <v>67</v>
      </c>
      <c r="E21" s="12">
        <f>西津軽郡!O21</f>
        <v>55</v>
      </c>
      <c r="F21" s="12">
        <f>中津軽郡!O21</f>
        <v>5</v>
      </c>
      <c r="G21" s="12">
        <f>南津軽郡!O21</f>
        <v>244</v>
      </c>
      <c r="H21" s="32">
        <f>北津軽郡!O21</f>
        <v>215</v>
      </c>
      <c r="I21" s="12">
        <f>上北郡!O21</f>
        <v>741</v>
      </c>
      <c r="J21" s="12">
        <f>下北郡!O21</f>
        <v>106</v>
      </c>
      <c r="K21" s="12">
        <f>三戸郡!O21</f>
        <v>613</v>
      </c>
      <c r="L21" s="11"/>
      <c r="M21" s="11"/>
      <c r="N21" s="11"/>
      <c r="O21" s="74">
        <f>O12+O15+O18</f>
        <v>2046</v>
      </c>
    </row>
    <row r="22" spans="1:15" ht="21" customHeight="1" thickBot="1" x14ac:dyDescent="0.2">
      <c r="A22" s="130"/>
      <c r="B22" s="133"/>
      <c r="C22" s="13" t="s">
        <v>15</v>
      </c>
      <c r="D22" s="71">
        <f>東津軽郡!O22</f>
        <v>1522</v>
      </c>
      <c r="E22" s="19">
        <f>西津軽郡!O22</f>
        <v>1062</v>
      </c>
      <c r="F22" s="34">
        <f>中津軽郡!O22</f>
        <v>106</v>
      </c>
      <c r="G22" s="34">
        <f>南津軽郡!O22</f>
        <v>1924</v>
      </c>
      <c r="H22" s="72">
        <f>北津軽郡!O22</f>
        <v>2513</v>
      </c>
      <c r="I22" s="34">
        <f>上北郡!O22</f>
        <v>8434</v>
      </c>
      <c r="J22" s="34">
        <f>下北郡!O22</f>
        <v>943</v>
      </c>
      <c r="K22" s="34">
        <f>三戸郡!O22</f>
        <v>4682</v>
      </c>
      <c r="L22" s="34"/>
      <c r="M22" s="34"/>
      <c r="N22" s="36"/>
      <c r="O22" s="80">
        <f>SUM(O20:O21)</f>
        <v>21186</v>
      </c>
    </row>
    <row r="23" spans="1:15" ht="21" customHeight="1" x14ac:dyDescent="0.15">
      <c r="A23" s="128" t="s">
        <v>34</v>
      </c>
      <c r="B23" s="131" t="s">
        <v>12</v>
      </c>
      <c r="C23" s="7" t="s">
        <v>13</v>
      </c>
      <c r="D23" s="26">
        <f>東津軽郡!O23</f>
        <v>20</v>
      </c>
      <c r="E23" s="28">
        <f>西津軽郡!O23</f>
        <v>10</v>
      </c>
      <c r="F23" s="28">
        <f>中津軽郡!O23</f>
        <v>3</v>
      </c>
      <c r="G23" s="28">
        <f>南津軽郡!O23</f>
        <v>8</v>
      </c>
      <c r="H23" s="29">
        <f>北津軽郡!O23</f>
        <v>16</v>
      </c>
      <c r="I23" s="28">
        <f>上北郡!O23</f>
        <v>66</v>
      </c>
      <c r="J23" s="28">
        <f>下北郡!O23</f>
        <v>14</v>
      </c>
      <c r="K23" s="28">
        <f>三戸郡!O23</f>
        <v>18</v>
      </c>
      <c r="L23" s="28"/>
      <c r="M23" s="28"/>
      <c r="N23" s="30"/>
      <c r="O23" s="79">
        <f>SUM(D23:N23)</f>
        <v>155</v>
      </c>
    </row>
    <row r="24" spans="1:15" ht="21" customHeight="1" x14ac:dyDescent="0.15">
      <c r="A24" s="129"/>
      <c r="B24" s="132"/>
      <c r="C24" s="10" t="s">
        <v>14</v>
      </c>
      <c r="D24" s="31">
        <f>東津軽郡!O24</f>
        <v>16</v>
      </c>
      <c r="E24" s="12">
        <f>西津軽郡!O24</f>
        <v>25</v>
      </c>
      <c r="F24" s="12">
        <f>中津軽郡!O24</f>
        <v>0</v>
      </c>
      <c r="G24" s="12">
        <f>南津軽郡!O24</f>
        <v>5</v>
      </c>
      <c r="H24" s="32">
        <f>北津軽郡!O24</f>
        <v>43</v>
      </c>
      <c r="I24" s="12">
        <f>上北郡!O24</f>
        <v>166</v>
      </c>
      <c r="J24" s="12">
        <f>下北郡!O24</f>
        <v>17</v>
      </c>
      <c r="K24" s="12">
        <f>三戸郡!O24</f>
        <v>70</v>
      </c>
      <c r="L24" s="12"/>
      <c r="M24" s="12"/>
      <c r="N24" s="33"/>
      <c r="O24" s="74">
        <f>SUM(D24:N24)</f>
        <v>342</v>
      </c>
    </row>
    <row r="25" spans="1:15" ht="21" customHeight="1" x14ac:dyDescent="0.15">
      <c r="A25" s="129"/>
      <c r="B25" s="132"/>
      <c r="C25" s="10" t="s">
        <v>15</v>
      </c>
      <c r="D25" s="31">
        <f>東津軽郡!O25</f>
        <v>36</v>
      </c>
      <c r="E25" s="12">
        <f>西津軽郡!O25</f>
        <v>35</v>
      </c>
      <c r="F25" s="12">
        <f>中津軽郡!O25</f>
        <v>3</v>
      </c>
      <c r="G25" s="12">
        <f>南津軽郡!O25</f>
        <v>13</v>
      </c>
      <c r="H25" s="32">
        <f>北津軽郡!O25</f>
        <v>59</v>
      </c>
      <c r="I25" s="12">
        <f>上北郡!O25</f>
        <v>232</v>
      </c>
      <c r="J25" s="12">
        <f>下北郡!O25</f>
        <v>31</v>
      </c>
      <c r="K25" s="12">
        <f>三戸郡!O25</f>
        <v>88</v>
      </c>
      <c r="L25" s="12"/>
      <c r="M25" s="12"/>
      <c r="N25" s="33"/>
      <c r="O25" s="74">
        <f>SUM(O23:O24)</f>
        <v>497</v>
      </c>
    </row>
    <row r="26" spans="1:15" ht="21" customHeight="1" x14ac:dyDescent="0.15">
      <c r="A26" s="129"/>
      <c r="B26" s="132" t="s">
        <v>16</v>
      </c>
      <c r="C26" s="10" t="s">
        <v>13</v>
      </c>
      <c r="D26" s="31">
        <f>東津軽郡!O26</f>
        <v>58</v>
      </c>
      <c r="E26" s="12">
        <f>西津軽郡!O26</f>
        <v>56</v>
      </c>
      <c r="F26" s="12">
        <f>中津軽郡!O26</f>
        <v>5</v>
      </c>
      <c r="G26" s="12">
        <f>南津軽郡!O26</f>
        <v>31</v>
      </c>
      <c r="H26" s="32">
        <f>北津軽郡!O26</f>
        <v>25</v>
      </c>
      <c r="I26" s="12">
        <f>上北郡!O26</f>
        <v>177</v>
      </c>
      <c r="J26" s="12">
        <f>下北郡!O26</f>
        <v>16</v>
      </c>
      <c r="K26" s="12">
        <f>三戸郡!O26</f>
        <v>85</v>
      </c>
      <c r="L26" s="12"/>
      <c r="M26" s="12"/>
      <c r="N26" s="33"/>
      <c r="O26" s="74">
        <f>SUM(D26:N26)</f>
        <v>453</v>
      </c>
    </row>
    <row r="27" spans="1:15" ht="21" customHeight="1" x14ac:dyDescent="0.15">
      <c r="A27" s="129"/>
      <c r="B27" s="132"/>
      <c r="C27" s="10" t="s">
        <v>14</v>
      </c>
      <c r="D27" s="31">
        <f>東津軽郡!O27</f>
        <v>8</v>
      </c>
      <c r="E27" s="12">
        <f>西津軽郡!O27</f>
        <v>9</v>
      </c>
      <c r="F27" s="12">
        <f>中津軽郡!O27</f>
        <v>0</v>
      </c>
      <c r="G27" s="12">
        <f>南津軽郡!O27</f>
        <v>0</v>
      </c>
      <c r="H27" s="32">
        <f>北津軽郡!O27</f>
        <v>23</v>
      </c>
      <c r="I27" s="12">
        <f>上北郡!O27</f>
        <v>44</v>
      </c>
      <c r="J27" s="12">
        <f>下北郡!O27</f>
        <v>11</v>
      </c>
      <c r="K27" s="12">
        <f>三戸郡!O27</f>
        <v>20</v>
      </c>
      <c r="L27" s="12"/>
      <c r="M27" s="12"/>
      <c r="N27" s="33"/>
      <c r="O27" s="74">
        <f>SUM(D27:N27)</f>
        <v>115</v>
      </c>
    </row>
    <row r="28" spans="1:15" ht="21" customHeight="1" x14ac:dyDescent="0.15">
      <c r="A28" s="129"/>
      <c r="B28" s="132"/>
      <c r="C28" s="10" t="s">
        <v>15</v>
      </c>
      <c r="D28" s="31">
        <f>東津軽郡!O28</f>
        <v>66</v>
      </c>
      <c r="E28" s="12">
        <f>西津軽郡!O28</f>
        <v>65</v>
      </c>
      <c r="F28" s="12">
        <f>中津軽郡!O28</f>
        <v>5</v>
      </c>
      <c r="G28" s="12">
        <f>南津軽郡!O28</f>
        <v>31</v>
      </c>
      <c r="H28" s="32">
        <f>北津軽郡!O28</f>
        <v>48</v>
      </c>
      <c r="I28" s="12">
        <f>上北郡!O28</f>
        <v>221</v>
      </c>
      <c r="J28" s="12">
        <f>下北郡!O28</f>
        <v>27</v>
      </c>
      <c r="K28" s="12">
        <f>三戸郡!O28</f>
        <v>105</v>
      </c>
      <c r="L28" s="12"/>
      <c r="M28" s="12"/>
      <c r="N28" s="33"/>
      <c r="O28" s="74">
        <f>SUM(O26:O27)</f>
        <v>568</v>
      </c>
    </row>
    <row r="29" spans="1:15" ht="21" customHeight="1" x14ac:dyDescent="0.15">
      <c r="A29" s="129"/>
      <c r="B29" s="132" t="s">
        <v>101</v>
      </c>
      <c r="C29" s="10" t="s">
        <v>13</v>
      </c>
      <c r="D29" s="31">
        <f>東津軽郡!O29</f>
        <v>78</v>
      </c>
      <c r="E29" s="12">
        <f>西津軽郡!O29</f>
        <v>66</v>
      </c>
      <c r="F29" s="12">
        <f>中津軽郡!O29</f>
        <v>8</v>
      </c>
      <c r="G29" s="12">
        <f>南津軽郡!O29</f>
        <v>39</v>
      </c>
      <c r="H29" s="32">
        <f>北津軽郡!O29</f>
        <v>41</v>
      </c>
      <c r="I29" s="12">
        <f>上北郡!O29</f>
        <v>243</v>
      </c>
      <c r="J29" s="12">
        <f>下北郡!O29</f>
        <v>30</v>
      </c>
      <c r="K29" s="12">
        <f>三戸郡!O29</f>
        <v>103</v>
      </c>
      <c r="L29" s="11"/>
      <c r="M29" s="11"/>
      <c r="N29" s="11"/>
      <c r="O29" s="74">
        <f>O23+O26</f>
        <v>608</v>
      </c>
    </row>
    <row r="30" spans="1:15" ht="21" customHeight="1" x14ac:dyDescent="0.15">
      <c r="A30" s="129"/>
      <c r="B30" s="132"/>
      <c r="C30" s="10" t="s">
        <v>14</v>
      </c>
      <c r="D30" s="31">
        <f>東津軽郡!O30</f>
        <v>24</v>
      </c>
      <c r="E30" s="12">
        <f>西津軽郡!O30</f>
        <v>34</v>
      </c>
      <c r="F30" s="12">
        <f>中津軽郡!O30</f>
        <v>0</v>
      </c>
      <c r="G30" s="12">
        <f>南津軽郡!O30</f>
        <v>5</v>
      </c>
      <c r="H30" s="32">
        <f>北津軽郡!O30</f>
        <v>66</v>
      </c>
      <c r="I30" s="12">
        <f>上北郡!O30</f>
        <v>210</v>
      </c>
      <c r="J30" s="12">
        <f>下北郡!O30</f>
        <v>28</v>
      </c>
      <c r="K30" s="12">
        <f>三戸郡!O30</f>
        <v>90</v>
      </c>
      <c r="L30" s="11"/>
      <c r="M30" s="11"/>
      <c r="N30" s="11"/>
      <c r="O30" s="74">
        <f>O24+O27</f>
        <v>457</v>
      </c>
    </row>
    <row r="31" spans="1:15" ht="21" customHeight="1" thickBot="1" x14ac:dyDescent="0.2">
      <c r="A31" s="130"/>
      <c r="B31" s="133"/>
      <c r="C31" s="13" t="s">
        <v>15</v>
      </c>
      <c r="D31" s="71">
        <f>東津軽郡!O31</f>
        <v>102</v>
      </c>
      <c r="E31" s="19">
        <f>西津軽郡!O31</f>
        <v>100</v>
      </c>
      <c r="F31" s="34">
        <f>中津軽郡!O31</f>
        <v>8</v>
      </c>
      <c r="G31" s="34">
        <f>南津軽郡!O31</f>
        <v>44</v>
      </c>
      <c r="H31" s="72">
        <f>北津軽郡!O31</f>
        <v>107</v>
      </c>
      <c r="I31" s="34">
        <f>上北郡!O31</f>
        <v>453</v>
      </c>
      <c r="J31" s="34">
        <f>下北郡!O31</f>
        <v>58</v>
      </c>
      <c r="K31" s="34">
        <f>三戸郡!O31</f>
        <v>193</v>
      </c>
      <c r="L31" s="34"/>
      <c r="M31" s="34"/>
      <c r="N31" s="36"/>
      <c r="O31" s="80">
        <f>SUM(O29:O30)</f>
        <v>1065</v>
      </c>
    </row>
    <row r="32" spans="1:15" ht="21" customHeight="1" x14ac:dyDescent="0.15">
      <c r="A32" s="128" t="s">
        <v>76</v>
      </c>
      <c r="B32" s="131" t="s">
        <v>12</v>
      </c>
      <c r="C32" s="7" t="s">
        <v>13</v>
      </c>
      <c r="D32" s="26">
        <f>東津軽郡!O32</f>
        <v>2681</v>
      </c>
      <c r="E32" s="28">
        <f>西津軽郡!O32</f>
        <v>1996</v>
      </c>
      <c r="F32" s="28">
        <f>中津軽郡!O32</f>
        <v>189</v>
      </c>
      <c r="G32" s="28">
        <f>南津軽郡!O32</f>
        <v>3876</v>
      </c>
      <c r="H32" s="29">
        <f>北津軽郡!O32</f>
        <v>4524</v>
      </c>
      <c r="I32" s="28">
        <f>上北郡!O32</f>
        <v>15535</v>
      </c>
      <c r="J32" s="28">
        <f>下北郡!O32</f>
        <v>2202</v>
      </c>
      <c r="K32" s="28">
        <f>三戸郡!O32</f>
        <v>9045</v>
      </c>
      <c r="L32" s="28"/>
      <c r="M32" s="28"/>
      <c r="N32" s="30"/>
      <c r="O32" s="79">
        <f>SUM(D32:N32)</f>
        <v>40048</v>
      </c>
    </row>
    <row r="33" spans="1:15" ht="21" customHeight="1" x14ac:dyDescent="0.15">
      <c r="A33" s="129"/>
      <c r="B33" s="132"/>
      <c r="C33" s="10" t="s">
        <v>14</v>
      </c>
      <c r="D33" s="31">
        <f>東津軽郡!O33</f>
        <v>8</v>
      </c>
      <c r="E33" s="12">
        <f>西津軽郡!O33</f>
        <v>4</v>
      </c>
      <c r="F33" s="12">
        <f>中津軽郡!O33</f>
        <v>0</v>
      </c>
      <c r="G33" s="12">
        <f>南津軽郡!O33</f>
        <v>10</v>
      </c>
      <c r="H33" s="32">
        <f>北津軽郡!O33</f>
        <v>15</v>
      </c>
      <c r="I33" s="12">
        <f>上北郡!O33</f>
        <v>59</v>
      </c>
      <c r="J33" s="12">
        <f>下北郡!O33</f>
        <v>31</v>
      </c>
      <c r="K33" s="12">
        <f>三戸郡!O33</f>
        <v>20</v>
      </c>
      <c r="L33" s="12"/>
      <c r="M33" s="12"/>
      <c r="N33" s="33"/>
      <c r="O33" s="74">
        <f>SUM(D33:N33)</f>
        <v>147</v>
      </c>
    </row>
    <row r="34" spans="1:15" ht="21" customHeight="1" x14ac:dyDescent="0.15">
      <c r="A34" s="129"/>
      <c r="B34" s="132"/>
      <c r="C34" s="10" t="s">
        <v>15</v>
      </c>
      <c r="D34" s="31">
        <f>東津軽郡!O34</f>
        <v>2689</v>
      </c>
      <c r="E34" s="12">
        <f>西津軽郡!O34</f>
        <v>2000</v>
      </c>
      <c r="F34" s="12">
        <f>中津軽郡!O34</f>
        <v>189</v>
      </c>
      <c r="G34" s="12">
        <f>南津軽郡!O34</f>
        <v>3886</v>
      </c>
      <c r="H34" s="32">
        <f>北津軽郡!O34</f>
        <v>4539</v>
      </c>
      <c r="I34" s="12">
        <f>上北郡!O34</f>
        <v>15594</v>
      </c>
      <c r="J34" s="12">
        <f>下北郡!O34</f>
        <v>2233</v>
      </c>
      <c r="K34" s="12">
        <f>三戸郡!O34</f>
        <v>9065</v>
      </c>
      <c r="L34" s="12"/>
      <c r="M34" s="12"/>
      <c r="N34" s="33"/>
      <c r="O34" s="74">
        <f>SUM(O32:O33)</f>
        <v>40195</v>
      </c>
    </row>
    <row r="35" spans="1:15" ht="21" customHeight="1" x14ac:dyDescent="0.15">
      <c r="A35" s="129"/>
      <c r="B35" s="132" t="s">
        <v>16</v>
      </c>
      <c r="C35" s="10" t="s">
        <v>13</v>
      </c>
      <c r="D35" s="31">
        <f>東津軽郡!O35</f>
        <v>3441</v>
      </c>
      <c r="E35" s="12">
        <f>西津軽郡!O35</f>
        <v>2942</v>
      </c>
      <c r="F35" s="12">
        <f>中津軽郡!O35</f>
        <v>219</v>
      </c>
      <c r="G35" s="12">
        <f>南津軽郡!O35</f>
        <v>5093</v>
      </c>
      <c r="H35" s="32">
        <f>北津軽郡!O35</f>
        <v>5484</v>
      </c>
      <c r="I35" s="12">
        <f>上北郡!O35</f>
        <v>19509</v>
      </c>
      <c r="J35" s="12">
        <f>下北郡!O35</f>
        <v>3105</v>
      </c>
      <c r="K35" s="12">
        <f>三戸郡!O35</f>
        <v>12486</v>
      </c>
      <c r="L35" s="12"/>
      <c r="M35" s="12"/>
      <c r="N35" s="33"/>
      <c r="O35" s="74">
        <f>SUM(D35:N35)</f>
        <v>52279</v>
      </c>
    </row>
    <row r="36" spans="1:15" ht="21" customHeight="1" x14ac:dyDescent="0.15">
      <c r="A36" s="129"/>
      <c r="B36" s="132"/>
      <c r="C36" s="10" t="s">
        <v>14</v>
      </c>
      <c r="D36" s="31">
        <f>東津軽郡!O36</f>
        <v>8</v>
      </c>
      <c r="E36" s="12">
        <f>西津軽郡!O36</f>
        <v>10</v>
      </c>
      <c r="F36" s="12">
        <f>中津軽郡!O36</f>
        <v>0</v>
      </c>
      <c r="G36" s="12">
        <f>南津軽郡!O36</f>
        <v>14</v>
      </c>
      <c r="H36" s="32">
        <f>北津軽郡!O36</f>
        <v>20</v>
      </c>
      <c r="I36" s="12">
        <f>上北郡!O36</f>
        <v>116</v>
      </c>
      <c r="J36" s="12">
        <f>下北郡!O36</f>
        <v>4</v>
      </c>
      <c r="K36" s="12">
        <f>三戸郡!O36</f>
        <v>52</v>
      </c>
      <c r="L36" s="12"/>
      <c r="M36" s="12"/>
      <c r="N36" s="33"/>
      <c r="O36" s="74">
        <f>SUM(D36:N36)</f>
        <v>224</v>
      </c>
    </row>
    <row r="37" spans="1:15" ht="21" customHeight="1" x14ac:dyDescent="0.15">
      <c r="A37" s="129"/>
      <c r="B37" s="132"/>
      <c r="C37" s="10" t="s">
        <v>15</v>
      </c>
      <c r="D37" s="31">
        <f>東津軽郡!O37</f>
        <v>3449</v>
      </c>
      <c r="E37" s="12">
        <f>西津軽郡!O37</f>
        <v>2952</v>
      </c>
      <c r="F37" s="12">
        <f>中津軽郡!O37</f>
        <v>219</v>
      </c>
      <c r="G37" s="12">
        <f>南津軽郡!O37</f>
        <v>5107</v>
      </c>
      <c r="H37" s="32">
        <f>北津軽郡!O37</f>
        <v>5504</v>
      </c>
      <c r="I37" s="12">
        <f>上北郡!O37</f>
        <v>19625</v>
      </c>
      <c r="J37" s="12">
        <f>下北郡!O37</f>
        <v>3109</v>
      </c>
      <c r="K37" s="12">
        <f>三戸郡!O37</f>
        <v>12538</v>
      </c>
      <c r="L37" s="12"/>
      <c r="M37" s="12"/>
      <c r="N37" s="33"/>
      <c r="O37" s="74">
        <f>SUM(O35:O36)</f>
        <v>52503</v>
      </c>
    </row>
    <row r="38" spans="1:15" ht="21" customHeight="1" x14ac:dyDescent="0.15">
      <c r="A38" s="129"/>
      <c r="B38" s="132" t="s">
        <v>68</v>
      </c>
      <c r="C38" s="10" t="s">
        <v>13</v>
      </c>
      <c r="D38" s="31">
        <f>東津軽郡!O38</f>
        <v>6122</v>
      </c>
      <c r="E38" s="12">
        <f>西津軽郡!O38</f>
        <v>4938</v>
      </c>
      <c r="F38" s="12">
        <f>中津軽郡!O38</f>
        <v>408</v>
      </c>
      <c r="G38" s="12">
        <f>南津軽郡!O38</f>
        <v>8969</v>
      </c>
      <c r="H38" s="32">
        <f>北津軽郡!O38</f>
        <v>10008</v>
      </c>
      <c r="I38" s="12">
        <f>上北郡!O38</f>
        <v>35044</v>
      </c>
      <c r="J38" s="12">
        <f>下北郡!O38</f>
        <v>5307</v>
      </c>
      <c r="K38" s="12">
        <f>三戸郡!O38</f>
        <v>21531</v>
      </c>
      <c r="L38" s="11"/>
      <c r="M38" s="11"/>
      <c r="N38" s="11"/>
      <c r="O38" s="74">
        <f>O32+O35</f>
        <v>92327</v>
      </c>
    </row>
    <row r="39" spans="1:15" ht="21" customHeight="1" x14ac:dyDescent="0.15">
      <c r="A39" s="129"/>
      <c r="B39" s="132"/>
      <c r="C39" s="10" t="s">
        <v>14</v>
      </c>
      <c r="D39" s="31">
        <f>東津軽郡!O39</f>
        <v>16</v>
      </c>
      <c r="E39" s="12">
        <f>西津軽郡!O39</f>
        <v>14</v>
      </c>
      <c r="F39" s="12">
        <f>中津軽郡!O39</f>
        <v>0</v>
      </c>
      <c r="G39" s="12">
        <f>南津軽郡!O39</f>
        <v>24</v>
      </c>
      <c r="H39" s="32">
        <f>北津軽郡!O39</f>
        <v>35</v>
      </c>
      <c r="I39" s="12">
        <f>上北郡!O39</f>
        <v>175</v>
      </c>
      <c r="J39" s="12">
        <f>下北郡!O39</f>
        <v>35</v>
      </c>
      <c r="K39" s="12">
        <f>三戸郡!O39</f>
        <v>72</v>
      </c>
      <c r="L39" s="11"/>
      <c r="M39" s="11"/>
      <c r="N39" s="11"/>
      <c r="O39" s="74">
        <f>O33+O36</f>
        <v>371</v>
      </c>
    </row>
    <row r="40" spans="1:15" ht="21" customHeight="1" thickBot="1" x14ac:dyDescent="0.2">
      <c r="A40" s="130"/>
      <c r="B40" s="133"/>
      <c r="C40" s="13" t="s">
        <v>15</v>
      </c>
      <c r="D40" s="71">
        <f>東津軽郡!O40</f>
        <v>6138</v>
      </c>
      <c r="E40" s="19">
        <f>西津軽郡!O40</f>
        <v>4952</v>
      </c>
      <c r="F40" s="34">
        <f>中津軽郡!O40</f>
        <v>408</v>
      </c>
      <c r="G40" s="34">
        <f>南津軽郡!O40</f>
        <v>8993</v>
      </c>
      <c r="H40" s="72">
        <f>北津軽郡!O40</f>
        <v>10043</v>
      </c>
      <c r="I40" s="34">
        <f>上北郡!O40</f>
        <v>35219</v>
      </c>
      <c r="J40" s="34">
        <f>下北郡!O40</f>
        <v>5342</v>
      </c>
      <c r="K40" s="34">
        <f>三戸郡!O40</f>
        <v>21603</v>
      </c>
      <c r="L40" s="34"/>
      <c r="M40" s="34"/>
      <c r="N40" s="36"/>
      <c r="O40" s="80">
        <f>SUM(O38:O39)</f>
        <v>92698</v>
      </c>
    </row>
    <row r="41" spans="1:15" ht="21" customHeight="1" x14ac:dyDescent="0.15">
      <c r="A41" s="97" t="s">
        <v>18</v>
      </c>
      <c r="B41" s="98"/>
      <c r="C41" s="7" t="s">
        <v>13</v>
      </c>
      <c r="D41" s="26">
        <f>東津軽郡!O41</f>
        <v>321</v>
      </c>
      <c r="E41" s="28">
        <f>西津軽郡!O41</f>
        <v>288</v>
      </c>
      <c r="F41" s="28">
        <f>中津軽郡!O41</f>
        <v>21</v>
      </c>
      <c r="G41" s="28">
        <f>南津軽郡!O41</f>
        <v>332</v>
      </c>
      <c r="H41" s="29">
        <f>北津軽郡!O41</f>
        <v>406</v>
      </c>
      <c r="I41" s="28">
        <f>上北郡!O41</f>
        <v>1281</v>
      </c>
      <c r="J41" s="28">
        <f>下北郡!O41</f>
        <v>292</v>
      </c>
      <c r="K41" s="28">
        <f>三戸郡!O41</f>
        <v>718</v>
      </c>
      <c r="L41" s="28"/>
      <c r="M41" s="28"/>
      <c r="N41" s="30"/>
      <c r="O41" s="79">
        <f>SUM(D41:N41)</f>
        <v>3659</v>
      </c>
    </row>
    <row r="42" spans="1:15" ht="21" customHeight="1" x14ac:dyDescent="0.15">
      <c r="A42" s="99"/>
      <c r="B42" s="100"/>
      <c r="C42" s="10" t="s">
        <v>14</v>
      </c>
      <c r="D42" s="31">
        <f>東津軽郡!O42</f>
        <v>18</v>
      </c>
      <c r="E42" s="12">
        <f>西津軽郡!O42</f>
        <v>53</v>
      </c>
      <c r="F42" s="12">
        <f>中津軽郡!O42</f>
        <v>0</v>
      </c>
      <c r="G42" s="12">
        <f>南津軽郡!O42</f>
        <v>82</v>
      </c>
      <c r="H42" s="32">
        <f>北津軽郡!O42</f>
        <v>91</v>
      </c>
      <c r="I42" s="12">
        <f>上北郡!O42</f>
        <v>356</v>
      </c>
      <c r="J42" s="12">
        <f>下北郡!O42</f>
        <v>7</v>
      </c>
      <c r="K42" s="12">
        <f>三戸郡!O42</f>
        <v>232</v>
      </c>
      <c r="L42" s="12"/>
      <c r="M42" s="12"/>
      <c r="N42" s="33"/>
      <c r="O42" s="74">
        <f>SUM(D42:N42)</f>
        <v>839</v>
      </c>
    </row>
    <row r="43" spans="1:15" ht="21" customHeight="1" thickBot="1" x14ac:dyDescent="0.2">
      <c r="A43" s="101"/>
      <c r="B43" s="102"/>
      <c r="C43" s="13" t="s">
        <v>15</v>
      </c>
      <c r="D43" s="71">
        <f>東津軽郡!O43</f>
        <v>339</v>
      </c>
      <c r="E43" s="19">
        <f>西津軽郡!O43</f>
        <v>341</v>
      </c>
      <c r="F43" s="34">
        <f>中津軽郡!O43</f>
        <v>21</v>
      </c>
      <c r="G43" s="34">
        <f>南津軽郡!O43</f>
        <v>414</v>
      </c>
      <c r="H43" s="72">
        <f>北津軽郡!O43</f>
        <v>497</v>
      </c>
      <c r="I43" s="34">
        <f>上北郡!O43</f>
        <v>1637</v>
      </c>
      <c r="J43" s="34">
        <f>下北郡!O43</f>
        <v>299</v>
      </c>
      <c r="K43" s="34">
        <f>三戸郡!O43</f>
        <v>950</v>
      </c>
      <c r="L43" s="34"/>
      <c r="M43" s="34"/>
      <c r="N43" s="36"/>
      <c r="O43" s="80">
        <f>SUM(O41:O42)</f>
        <v>4498</v>
      </c>
    </row>
    <row r="44" spans="1:15" ht="21" customHeight="1" x14ac:dyDescent="0.15">
      <c r="A44" s="97" t="s">
        <v>19</v>
      </c>
      <c r="B44" s="98"/>
      <c r="C44" s="7" t="s">
        <v>13</v>
      </c>
      <c r="D44" s="26">
        <f>東津軽郡!O44</f>
        <v>196</v>
      </c>
      <c r="E44" s="28">
        <f>西津軽郡!O44</f>
        <v>174</v>
      </c>
      <c r="F44" s="28">
        <f>中津軽郡!O44</f>
        <v>24</v>
      </c>
      <c r="G44" s="28">
        <f>南津軽郡!O44</f>
        <v>237</v>
      </c>
      <c r="H44" s="29">
        <f>北津軽郡!O44</f>
        <v>324</v>
      </c>
      <c r="I44" s="28">
        <f>上北郡!O44</f>
        <v>966</v>
      </c>
      <c r="J44" s="28">
        <f>下北郡!O44</f>
        <v>116</v>
      </c>
      <c r="K44" s="28">
        <f>三戸郡!O44</f>
        <v>369</v>
      </c>
      <c r="L44" s="28"/>
      <c r="M44" s="28"/>
      <c r="N44" s="30"/>
      <c r="O44" s="79">
        <f>SUM(D44:N44)</f>
        <v>2406</v>
      </c>
    </row>
    <row r="45" spans="1:15" ht="21" customHeight="1" x14ac:dyDescent="0.15">
      <c r="A45" s="99"/>
      <c r="B45" s="100"/>
      <c r="C45" s="10" t="s">
        <v>14</v>
      </c>
      <c r="D45" s="31">
        <f>東津軽郡!O45</f>
        <v>0</v>
      </c>
      <c r="E45" s="12">
        <f>西津軽郡!O45</f>
        <v>0</v>
      </c>
      <c r="F45" s="12">
        <f>中津軽郡!O45</f>
        <v>0</v>
      </c>
      <c r="G45" s="12">
        <f>南津軽郡!O45</f>
        <v>0</v>
      </c>
      <c r="H45" s="32">
        <f>北津軽郡!O45</f>
        <v>0</v>
      </c>
      <c r="I45" s="12">
        <f>上北郡!O45</f>
        <v>3</v>
      </c>
      <c r="J45" s="12">
        <f>下北郡!O45</f>
        <v>0</v>
      </c>
      <c r="K45" s="12">
        <f>三戸郡!O45</f>
        <v>0</v>
      </c>
      <c r="L45" s="12"/>
      <c r="M45" s="12"/>
      <c r="N45" s="33"/>
      <c r="O45" s="74">
        <f>SUM(D45:N45)</f>
        <v>3</v>
      </c>
    </row>
    <row r="46" spans="1:15" ht="21" customHeight="1" thickBot="1" x14ac:dyDescent="0.2">
      <c r="A46" s="101"/>
      <c r="B46" s="102"/>
      <c r="C46" s="13" t="s">
        <v>15</v>
      </c>
      <c r="D46" s="71">
        <f>東津軽郡!O46</f>
        <v>196</v>
      </c>
      <c r="E46" s="19">
        <f>西津軽郡!O46</f>
        <v>174</v>
      </c>
      <c r="F46" s="34">
        <f>中津軽郡!O46</f>
        <v>24</v>
      </c>
      <c r="G46" s="34">
        <f>南津軽郡!O46</f>
        <v>237</v>
      </c>
      <c r="H46" s="72">
        <f>北津軽郡!O46</f>
        <v>324</v>
      </c>
      <c r="I46" s="34">
        <f>上北郡!O46</f>
        <v>969</v>
      </c>
      <c r="J46" s="34">
        <f>下北郡!O46</f>
        <v>116</v>
      </c>
      <c r="K46" s="34">
        <f>三戸郡!O46</f>
        <v>369</v>
      </c>
      <c r="L46" s="34"/>
      <c r="M46" s="34"/>
      <c r="N46" s="36"/>
      <c r="O46" s="80">
        <f>SUM(O44:O45)</f>
        <v>2409</v>
      </c>
    </row>
    <row r="47" spans="1:15" ht="21" customHeight="1" thickBot="1" x14ac:dyDescent="0.2">
      <c r="A47" s="111" t="s">
        <v>20</v>
      </c>
      <c r="B47" s="112"/>
      <c r="C47" s="113"/>
      <c r="D47" s="26">
        <f>東津軽郡!O47</f>
        <v>8297</v>
      </c>
      <c r="E47" s="9">
        <f>西津軽郡!O47</f>
        <v>6629</v>
      </c>
      <c r="F47" s="28">
        <f>中津軽郡!O47</f>
        <v>567</v>
      </c>
      <c r="G47" s="28">
        <f>南津軽郡!O47</f>
        <v>11612</v>
      </c>
      <c r="H47" s="29">
        <f>北津軽郡!O47</f>
        <v>13484</v>
      </c>
      <c r="I47" s="28">
        <f>上北郡!O47</f>
        <v>46712</v>
      </c>
      <c r="J47" s="28">
        <f>下北郡!O47</f>
        <v>6758</v>
      </c>
      <c r="K47" s="28">
        <f>三戸郡!O47</f>
        <v>27797</v>
      </c>
      <c r="L47" s="28"/>
      <c r="M47" s="28"/>
      <c r="N47" s="38"/>
      <c r="O47" s="76">
        <f>SUM(D47:N47)</f>
        <v>121856</v>
      </c>
    </row>
    <row r="48" spans="1:15" ht="21" customHeight="1" thickBot="1" x14ac:dyDescent="0.2">
      <c r="A48" s="111" t="s">
        <v>102</v>
      </c>
      <c r="B48" s="112"/>
      <c r="C48" s="113"/>
      <c r="D48" s="26">
        <f>東津軽郡!O48</f>
        <v>168</v>
      </c>
      <c r="E48" s="9">
        <f>西津軽郡!O48</f>
        <v>91</v>
      </c>
      <c r="F48" s="28">
        <f>中津軽郡!O48</f>
        <v>8</v>
      </c>
      <c r="G48" s="28">
        <f>南津軽郡!O48</f>
        <v>323</v>
      </c>
      <c r="H48" s="29">
        <f>北津軽郡!O48</f>
        <v>445</v>
      </c>
      <c r="I48" s="28">
        <f>上北郡!O48</f>
        <v>1077</v>
      </c>
      <c r="J48" s="28">
        <f>下北郡!O48</f>
        <v>86</v>
      </c>
      <c r="K48" s="28">
        <f>三戸郡!O48</f>
        <v>696</v>
      </c>
      <c r="L48" s="28"/>
      <c r="M48" s="28"/>
      <c r="N48" s="38"/>
      <c r="O48" s="76">
        <f>SUM(D48:N48)</f>
        <v>2894</v>
      </c>
    </row>
    <row r="49" spans="1:15" ht="21" customHeight="1" thickBot="1" x14ac:dyDescent="0.2">
      <c r="A49" s="111" t="s">
        <v>21</v>
      </c>
      <c r="B49" s="112"/>
      <c r="C49" s="113"/>
      <c r="D49" s="26">
        <f>東津軽郡!O49</f>
        <v>8465</v>
      </c>
      <c r="E49" s="9">
        <f>西津軽郡!O49</f>
        <v>6720</v>
      </c>
      <c r="F49" s="28">
        <f>中津軽郡!O49</f>
        <v>575</v>
      </c>
      <c r="G49" s="28">
        <f>南津軽郡!O49</f>
        <v>11935</v>
      </c>
      <c r="H49" s="29">
        <f>北津軽郡!O49</f>
        <v>13929</v>
      </c>
      <c r="I49" s="28">
        <f>上北郡!O49</f>
        <v>47789</v>
      </c>
      <c r="J49" s="28">
        <f>下北郡!O49</f>
        <v>6844</v>
      </c>
      <c r="K49" s="28">
        <f>三戸郡!O49</f>
        <v>28493</v>
      </c>
      <c r="L49" s="28"/>
      <c r="M49" s="28"/>
      <c r="N49" s="38"/>
      <c r="O49" s="76">
        <f>SUM(D49:N49)</f>
        <v>124750</v>
      </c>
    </row>
    <row r="50" spans="1:15" ht="21" customHeight="1" x14ac:dyDescent="0.15">
      <c r="A50" s="150" t="s">
        <v>103</v>
      </c>
      <c r="B50" s="98" t="s">
        <v>22</v>
      </c>
      <c r="C50" s="7" t="s">
        <v>23</v>
      </c>
      <c r="D50" s="26">
        <f>東津軽郡!O50</f>
        <v>4941</v>
      </c>
      <c r="E50" s="28">
        <f>西津軽郡!O50</f>
        <v>4331</v>
      </c>
      <c r="F50" s="28">
        <f>中津軽郡!O50</f>
        <v>362</v>
      </c>
      <c r="G50" s="28">
        <f>南津軽郡!O50</f>
        <v>9135</v>
      </c>
      <c r="H50" s="29">
        <f>北津軽郡!O50</f>
        <v>10573</v>
      </c>
      <c r="I50" s="28">
        <f>上北郡!O50</f>
        <v>23367</v>
      </c>
      <c r="J50" s="28">
        <f>下北郡!O50</f>
        <v>2977</v>
      </c>
      <c r="K50" s="28">
        <f>三戸郡!O50</f>
        <v>17521</v>
      </c>
      <c r="L50" s="28"/>
      <c r="M50" s="28"/>
      <c r="N50" s="30"/>
      <c r="O50" s="79">
        <f>SUM(D50:N50)</f>
        <v>73207</v>
      </c>
    </row>
    <row r="51" spans="1:15" ht="21" customHeight="1" x14ac:dyDescent="0.15">
      <c r="A51" s="115"/>
      <c r="B51" s="100"/>
      <c r="C51" s="10" t="s">
        <v>24</v>
      </c>
      <c r="D51" s="31">
        <f>東津軽郡!O51</f>
        <v>2880</v>
      </c>
      <c r="E51" s="12">
        <f>西津軽郡!O51</f>
        <v>3179</v>
      </c>
      <c r="F51" s="12">
        <f>中津軽郡!O51</f>
        <v>295</v>
      </c>
      <c r="G51" s="12">
        <f>南津軽郡!O51</f>
        <v>4493</v>
      </c>
      <c r="H51" s="32">
        <f>北津軽郡!O51</f>
        <v>6965</v>
      </c>
      <c r="I51" s="12">
        <f>上北郡!O51</f>
        <v>13002</v>
      </c>
      <c r="J51" s="12">
        <f>下北郡!O51</f>
        <v>2347</v>
      </c>
      <c r="K51" s="12">
        <f>三戸郡!O51</f>
        <v>12471</v>
      </c>
      <c r="L51" s="12"/>
      <c r="M51" s="12"/>
      <c r="N51" s="33"/>
      <c r="O51" s="74">
        <f>SUM(D51:N51)</f>
        <v>45632</v>
      </c>
    </row>
    <row r="52" spans="1:15" ht="21" customHeight="1" x14ac:dyDescent="0.15">
      <c r="A52" s="115"/>
      <c r="B52" s="100"/>
      <c r="C52" s="10" t="s">
        <v>15</v>
      </c>
      <c r="D52" s="31">
        <f>東津軽郡!O52</f>
        <v>7821</v>
      </c>
      <c r="E52" s="12">
        <f>西津軽郡!O52</f>
        <v>7510</v>
      </c>
      <c r="F52" s="12">
        <f>中津軽郡!O52</f>
        <v>657</v>
      </c>
      <c r="G52" s="12">
        <f>南津軽郡!O52</f>
        <v>13628</v>
      </c>
      <c r="H52" s="32">
        <f>北津軽郡!O52</f>
        <v>17538</v>
      </c>
      <c r="I52" s="12">
        <f>上北郡!O52</f>
        <v>36369</v>
      </c>
      <c r="J52" s="12">
        <f>下北郡!O52</f>
        <v>5324</v>
      </c>
      <c r="K52" s="12">
        <f>三戸郡!O52</f>
        <v>29992</v>
      </c>
      <c r="L52" s="12"/>
      <c r="M52" s="12"/>
      <c r="N52" s="33"/>
      <c r="O52" s="74">
        <f>SUM(O50:O51)</f>
        <v>118839</v>
      </c>
    </row>
    <row r="53" spans="1:15" ht="21" customHeight="1" x14ac:dyDescent="0.15">
      <c r="A53" s="115"/>
      <c r="B53" s="118" t="s">
        <v>104</v>
      </c>
      <c r="C53" s="119"/>
      <c r="D53" s="31">
        <f>東津軽郡!O53</f>
        <v>49</v>
      </c>
      <c r="E53" s="12">
        <f>西津軽郡!O53</f>
        <v>69</v>
      </c>
      <c r="F53" s="12">
        <f>中津軽郡!O53</f>
        <v>5</v>
      </c>
      <c r="G53" s="12">
        <f>南津軽郡!O53</f>
        <v>52</v>
      </c>
      <c r="H53" s="32">
        <f>北津軽郡!O53</f>
        <v>88</v>
      </c>
      <c r="I53" s="12">
        <f>上北郡!O53</f>
        <v>181</v>
      </c>
      <c r="J53" s="12">
        <f>下北郡!O53</f>
        <v>21</v>
      </c>
      <c r="K53" s="12">
        <f>三戸郡!O53</f>
        <v>133</v>
      </c>
      <c r="L53" s="12"/>
      <c r="M53" s="12"/>
      <c r="N53" s="33"/>
      <c r="O53" s="74">
        <f>SUM(D53:N53)</f>
        <v>598</v>
      </c>
    </row>
    <row r="54" spans="1:15" ht="21" customHeight="1" thickBot="1" x14ac:dyDescent="0.2">
      <c r="A54" s="134"/>
      <c r="B54" s="151" t="s">
        <v>29</v>
      </c>
      <c r="C54" s="152"/>
      <c r="D54" s="71">
        <f>東津軽郡!O54</f>
        <v>237</v>
      </c>
      <c r="E54" s="19">
        <f>西津軽郡!O54</f>
        <v>195</v>
      </c>
      <c r="F54" s="34">
        <f>中津軽郡!O54</f>
        <v>26</v>
      </c>
      <c r="G54" s="34">
        <f>南津軽郡!O54</f>
        <v>304</v>
      </c>
      <c r="H54" s="72">
        <f>北津軽郡!O54</f>
        <v>405</v>
      </c>
      <c r="I54" s="34">
        <f>上北郡!O54</f>
        <v>1123</v>
      </c>
      <c r="J54" s="34">
        <f>下北郡!O54</f>
        <v>138</v>
      </c>
      <c r="K54" s="34">
        <f>三戸郡!O54</f>
        <v>789</v>
      </c>
      <c r="L54" s="34"/>
      <c r="M54" s="34"/>
      <c r="N54" s="36"/>
      <c r="O54" s="80">
        <f>SUM(D54:N54)</f>
        <v>3217</v>
      </c>
    </row>
    <row r="55" spans="1:15" ht="21" customHeight="1" thickBot="1" x14ac:dyDescent="0.2">
      <c r="A55" s="103" t="s">
        <v>196</v>
      </c>
      <c r="B55" s="104"/>
      <c r="C55" s="105"/>
      <c r="D55" s="26">
        <f>東津軽郡!O55</f>
        <v>8107</v>
      </c>
      <c r="E55" s="9">
        <f>西津軽郡!O55</f>
        <v>7774</v>
      </c>
      <c r="F55" s="28">
        <f>中津軽郡!O55</f>
        <v>688</v>
      </c>
      <c r="G55" s="28">
        <f>南津軽郡!O55</f>
        <v>13984</v>
      </c>
      <c r="H55" s="29">
        <f>北津軽郡!O55</f>
        <v>18031</v>
      </c>
      <c r="I55" s="28">
        <f>上北郡!O55</f>
        <v>37673</v>
      </c>
      <c r="J55" s="28">
        <f>下北郡!O55</f>
        <v>5483</v>
      </c>
      <c r="K55" s="28">
        <f>三戸郡!O55</f>
        <v>30914</v>
      </c>
      <c r="L55" s="28"/>
      <c r="M55" s="28"/>
      <c r="N55" s="38"/>
      <c r="O55" s="76">
        <f>SUM(O52:O54)</f>
        <v>122654</v>
      </c>
    </row>
    <row r="56" spans="1:15" ht="23.25" customHeight="1" thickBot="1" x14ac:dyDescent="0.2">
      <c r="A56" s="106" t="s">
        <v>7</v>
      </c>
      <c r="B56" s="107"/>
      <c r="C56" s="108"/>
      <c r="D56" s="81">
        <f>東津軽郡!O56</f>
        <v>16572</v>
      </c>
      <c r="E56" s="78">
        <f>西津軽郡!O56</f>
        <v>14494</v>
      </c>
      <c r="F56" s="78">
        <f>中津軽郡!O56</f>
        <v>1263</v>
      </c>
      <c r="G56" s="78">
        <f>南津軽郡!O56</f>
        <v>25919</v>
      </c>
      <c r="H56" s="82">
        <f>北津軽郡!O56</f>
        <v>31960</v>
      </c>
      <c r="I56" s="78">
        <f>上北郡!O56</f>
        <v>85462</v>
      </c>
      <c r="J56" s="78">
        <f>下北郡!O56</f>
        <v>12327</v>
      </c>
      <c r="K56" s="78">
        <f>三戸郡!O56</f>
        <v>59407</v>
      </c>
      <c r="L56" s="78"/>
      <c r="M56" s="78"/>
      <c r="N56" s="83"/>
      <c r="O56" s="76">
        <f>SUM(D56:N56)</f>
        <v>247404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3"/>
      <c r="G4" s="1" t="s">
        <v>105</v>
      </c>
    </row>
    <row r="5" spans="1:15" ht="15" customHeight="1" x14ac:dyDescent="0.15">
      <c r="A5" s="6"/>
      <c r="B5" s="6"/>
      <c r="C5" s="6"/>
      <c r="D5" s="6"/>
      <c r="E5" s="6"/>
      <c r="O5" s="24"/>
    </row>
    <row r="6" spans="1:15" ht="15" customHeight="1" thickBot="1" x14ac:dyDescent="0.2">
      <c r="O6" s="25"/>
    </row>
    <row r="7" spans="1:15" ht="48" customHeight="1" x14ac:dyDescent="0.15">
      <c r="A7" s="141" t="s">
        <v>106</v>
      </c>
      <c r="B7" s="142"/>
      <c r="C7" s="143"/>
      <c r="D7" s="160" t="s">
        <v>107</v>
      </c>
      <c r="E7" s="147" t="s">
        <v>108</v>
      </c>
      <c r="F7" s="147" t="s">
        <v>109</v>
      </c>
      <c r="G7" s="147" t="s">
        <v>110</v>
      </c>
      <c r="H7" s="147" t="s">
        <v>111</v>
      </c>
      <c r="I7" s="147" t="s">
        <v>112</v>
      </c>
      <c r="J7" s="165" t="s">
        <v>113</v>
      </c>
      <c r="K7" s="147" t="s">
        <v>114</v>
      </c>
      <c r="L7" s="165" t="s">
        <v>25</v>
      </c>
      <c r="M7" s="147"/>
      <c r="N7" s="168"/>
      <c r="O7" s="153" t="s">
        <v>115</v>
      </c>
    </row>
    <row r="8" spans="1:15" x14ac:dyDescent="0.15">
      <c r="A8" s="115" t="s">
        <v>9</v>
      </c>
      <c r="B8" s="132" t="s">
        <v>10</v>
      </c>
      <c r="C8" s="135" t="s">
        <v>11</v>
      </c>
      <c r="D8" s="171"/>
      <c r="E8" s="156"/>
      <c r="F8" s="156"/>
      <c r="G8" s="156"/>
      <c r="H8" s="156"/>
      <c r="I8" s="156"/>
      <c r="J8" s="166"/>
      <c r="K8" s="156"/>
      <c r="L8" s="166"/>
      <c r="M8" s="158"/>
      <c r="N8" s="169"/>
      <c r="O8" s="154"/>
    </row>
    <row r="9" spans="1:15" x14ac:dyDescent="0.15">
      <c r="A9" s="115"/>
      <c r="B9" s="132"/>
      <c r="C9" s="135"/>
      <c r="D9" s="171"/>
      <c r="E9" s="156"/>
      <c r="F9" s="156"/>
      <c r="G9" s="156"/>
      <c r="H9" s="156"/>
      <c r="I9" s="156"/>
      <c r="J9" s="166"/>
      <c r="K9" s="156"/>
      <c r="L9" s="166"/>
      <c r="M9" s="158"/>
      <c r="N9" s="169"/>
      <c r="O9" s="154"/>
    </row>
    <row r="10" spans="1:15" ht="18.75" customHeight="1" thickBot="1" x14ac:dyDescent="0.2">
      <c r="A10" s="134"/>
      <c r="B10" s="133"/>
      <c r="C10" s="136"/>
      <c r="D10" s="172"/>
      <c r="E10" s="157"/>
      <c r="F10" s="157"/>
      <c r="G10" s="157"/>
      <c r="H10" s="157"/>
      <c r="I10" s="157"/>
      <c r="J10" s="167"/>
      <c r="K10" s="156"/>
      <c r="L10" s="166"/>
      <c r="M10" s="159"/>
      <c r="N10" s="170"/>
      <c r="O10" s="155"/>
    </row>
    <row r="11" spans="1:15" ht="21" customHeight="1" x14ac:dyDescent="0.15">
      <c r="A11" s="128" t="s">
        <v>116</v>
      </c>
      <c r="B11" s="131" t="s">
        <v>12</v>
      </c>
      <c r="C11" s="7" t="s">
        <v>13</v>
      </c>
      <c r="D11" s="26">
        <f>東津軽郡!O11</f>
        <v>486</v>
      </c>
      <c r="E11" s="27">
        <f>西津軽郡!O11</f>
        <v>456</v>
      </c>
      <c r="F11" s="28">
        <f>中津軽郡!O11</f>
        <v>33</v>
      </c>
      <c r="G11" s="28">
        <f>南津軽郡!O11</f>
        <v>472</v>
      </c>
      <c r="H11" s="28">
        <f>北津軽郡!O11</f>
        <v>832</v>
      </c>
      <c r="I11" s="28">
        <f>上北郡!D11+上北郡!E11</f>
        <v>439</v>
      </c>
      <c r="J11" s="28">
        <f>下北郡!O11</f>
        <v>347</v>
      </c>
      <c r="K11" s="28">
        <f t="shared" ref="K11:K56" si="0">SUM(D11:J11)</f>
        <v>3065</v>
      </c>
      <c r="L11" s="29">
        <f>SUM(県内10市!D11:J11)</f>
        <v>11346</v>
      </c>
      <c r="M11" s="28"/>
      <c r="N11" s="62"/>
      <c r="O11" s="79">
        <f t="shared" ref="O11:O18" si="1">SUM(K11:L11)</f>
        <v>14411</v>
      </c>
    </row>
    <row r="12" spans="1:15" ht="21" customHeight="1" x14ac:dyDescent="0.15">
      <c r="A12" s="129"/>
      <c r="B12" s="132"/>
      <c r="C12" s="10" t="s">
        <v>14</v>
      </c>
      <c r="D12" s="31">
        <f>東津軽郡!O12</f>
        <v>57</v>
      </c>
      <c r="E12" s="11">
        <f>西津軽郡!O12</f>
        <v>50</v>
      </c>
      <c r="F12" s="12">
        <f>中津軽郡!O12</f>
        <v>2</v>
      </c>
      <c r="G12" s="12">
        <f>南津軽郡!O12</f>
        <v>195</v>
      </c>
      <c r="H12" s="12">
        <f>北津軽郡!O12</f>
        <v>186</v>
      </c>
      <c r="I12" s="12">
        <f>上北郡!D12+上北郡!E12</f>
        <v>79</v>
      </c>
      <c r="J12" s="12">
        <f>下北郡!O12</f>
        <v>93</v>
      </c>
      <c r="K12" s="12">
        <f t="shared" si="0"/>
        <v>662</v>
      </c>
      <c r="L12" s="12">
        <f>SUM(県内10市!D12:J12)</f>
        <v>4220</v>
      </c>
      <c r="M12" s="12"/>
      <c r="N12" s="63"/>
      <c r="O12" s="74">
        <f t="shared" si="1"/>
        <v>4882</v>
      </c>
    </row>
    <row r="13" spans="1:15" ht="21" customHeight="1" x14ac:dyDescent="0.15">
      <c r="A13" s="129"/>
      <c r="B13" s="132"/>
      <c r="C13" s="10" t="s">
        <v>15</v>
      </c>
      <c r="D13" s="31">
        <f>東津軽郡!O13</f>
        <v>543</v>
      </c>
      <c r="E13" s="11">
        <f>西津軽郡!O13</f>
        <v>506</v>
      </c>
      <c r="F13" s="12">
        <f>中津軽郡!O13</f>
        <v>35</v>
      </c>
      <c r="G13" s="12">
        <f>南津軽郡!O13</f>
        <v>667</v>
      </c>
      <c r="H13" s="12">
        <f>北津軽郡!O13</f>
        <v>1018</v>
      </c>
      <c r="I13" s="12">
        <f>上北郡!D13+上北郡!E13</f>
        <v>518</v>
      </c>
      <c r="J13" s="12">
        <f>下北郡!O13</f>
        <v>440</v>
      </c>
      <c r="K13" s="12">
        <f t="shared" si="0"/>
        <v>3727</v>
      </c>
      <c r="L13" s="12">
        <f>SUM(県内10市!D13:J13)</f>
        <v>15566</v>
      </c>
      <c r="M13" s="12"/>
      <c r="N13" s="63"/>
      <c r="O13" s="74">
        <f t="shared" si="1"/>
        <v>19293</v>
      </c>
    </row>
    <row r="14" spans="1:15" ht="21" customHeight="1" x14ac:dyDescent="0.15">
      <c r="A14" s="129"/>
      <c r="B14" s="132" t="s">
        <v>16</v>
      </c>
      <c r="C14" s="10" t="s">
        <v>13</v>
      </c>
      <c r="D14" s="31">
        <f>東津軽郡!O14</f>
        <v>965</v>
      </c>
      <c r="E14" s="11">
        <f>西津軽郡!O14</f>
        <v>549</v>
      </c>
      <c r="F14" s="12">
        <f>中津軽郡!O14</f>
        <v>68</v>
      </c>
      <c r="G14" s="12">
        <f>南津軽郡!O14</f>
        <v>1207</v>
      </c>
      <c r="H14" s="12">
        <f>北津軽郡!O14</f>
        <v>1464</v>
      </c>
      <c r="I14" s="12">
        <f>上北郡!D14+上北郡!E14</f>
        <v>553</v>
      </c>
      <c r="J14" s="12">
        <f>下北郡!O14</f>
        <v>490</v>
      </c>
      <c r="K14" s="12">
        <f t="shared" si="0"/>
        <v>5296</v>
      </c>
      <c r="L14" s="12">
        <f>SUM(県内10市!D14:J14)</f>
        <v>22250</v>
      </c>
      <c r="M14" s="12"/>
      <c r="N14" s="63"/>
      <c r="O14" s="74">
        <f t="shared" si="1"/>
        <v>27546</v>
      </c>
    </row>
    <row r="15" spans="1:15" ht="21" customHeight="1" x14ac:dyDescent="0.15">
      <c r="A15" s="129"/>
      <c r="B15" s="132"/>
      <c r="C15" s="10" t="s">
        <v>14</v>
      </c>
      <c r="D15" s="31">
        <f>東津軽郡!O15</f>
        <v>5</v>
      </c>
      <c r="E15" s="11">
        <f>西津軽郡!O15</f>
        <v>4</v>
      </c>
      <c r="F15" s="12">
        <f>中津軽郡!O15</f>
        <v>3</v>
      </c>
      <c r="G15" s="12">
        <f>南津軽郡!O15</f>
        <v>29</v>
      </c>
      <c r="H15" s="12">
        <f>北津軽郡!O15</f>
        <v>25</v>
      </c>
      <c r="I15" s="12">
        <f>上北郡!D15+上北郡!E15</f>
        <v>1</v>
      </c>
      <c r="J15" s="12">
        <f>下北郡!O15</f>
        <v>6</v>
      </c>
      <c r="K15" s="12">
        <f t="shared" si="0"/>
        <v>73</v>
      </c>
      <c r="L15" s="12">
        <f>SUM(県内10市!D15:J15)</f>
        <v>339</v>
      </c>
      <c r="M15" s="12"/>
      <c r="N15" s="63"/>
      <c r="O15" s="74">
        <f t="shared" si="1"/>
        <v>412</v>
      </c>
    </row>
    <row r="16" spans="1:15" ht="21" customHeight="1" x14ac:dyDescent="0.15">
      <c r="A16" s="129"/>
      <c r="B16" s="132"/>
      <c r="C16" s="10" t="s">
        <v>15</v>
      </c>
      <c r="D16" s="31">
        <f>東津軽郡!O16</f>
        <v>970</v>
      </c>
      <c r="E16" s="11">
        <f>西津軽郡!O16</f>
        <v>553</v>
      </c>
      <c r="F16" s="12">
        <f>中津軽郡!O16</f>
        <v>71</v>
      </c>
      <c r="G16" s="12">
        <f>南津軽郡!O16</f>
        <v>1236</v>
      </c>
      <c r="H16" s="12">
        <f>北津軽郡!O16</f>
        <v>1489</v>
      </c>
      <c r="I16" s="12">
        <f>上北郡!D16+上北郡!E16</f>
        <v>554</v>
      </c>
      <c r="J16" s="12">
        <f>下北郡!O16</f>
        <v>496</v>
      </c>
      <c r="K16" s="12">
        <f t="shared" si="0"/>
        <v>5369</v>
      </c>
      <c r="L16" s="12">
        <f>SUM(県内10市!D16:J16)</f>
        <v>22589</v>
      </c>
      <c r="M16" s="12"/>
      <c r="N16" s="63"/>
      <c r="O16" s="74">
        <f t="shared" si="1"/>
        <v>27958</v>
      </c>
    </row>
    <row r="17" spans="1:15" ht="21" customHeight="1" x14ac:dyDescent="0.15">
      <c r="A17" s="129"/>
      <c r="B17" s="132" t="s">
        <v>17</v>
      </c>
      <c r="C17" s="10" t="s">
        <v>13</v>
      </c>
      <c r="D17" s="31">
        <f>東津軽郡!O17</f>
        <v>4</v>
      </c>
      <c r="E17" s="11">
        <f>西津軽郡!O17</f>
        <v>2</v>
      </c>
      <c r="F17" s="12">
        <f>中津軽郡!O17</f>
        <v>0</v>
      </c>
      <c r="G17" s="12">
        <f>南津軽郡!O17</f>
        <v>1</v>
      </c>
      <c r="H17" s="12">
        <f>北津軽郡!O17</f>
        <v>2</v>
      </c>
      <c r="I17" s="12">
        <f>上北郡!D17+上北郡!E17</f>
        <v>4</v>
      </c>
      <c r="J17" s="12">
        <f>下北郡!O17</f>
        <v>0</v>
      </c>
      <c r="K17" s="12">
        <f t="shared" si="0"/>
        <v>13</v>
      </c>
      <c r="L17" s="12">
        <f>SUM(県内10市!D17:J17)</f>
        <v>88</v>
      </c>
      <c r="M17" s="12"/>
      <c r="N17" s="63"/>
      <c r="O17" s="74">
        <f t="shared" si="1"/>
        <v>101</v>
      </c>
    </row>
    <row r="18" spans="1:15" ht="21" customHeight="1" x14ac:dyDescent="0.15">
      <c r="A18" s="129"/>
      <c r="B18" s="132"/>
      <c r="C18" s="10" t="s">
        <v>14</v>
      </c>
      <c r="D18" s="31">
        <f>東津軽郡!O18</f>
        <v>5</v>
      </c>
      <c r="E18" s="11">
        <f>西津軽郡!O18</f>
        <v>1</v>
      </c>
      <c r="F18" s="12">
        <f>中津軽郡!O18</f>
        <v>0</v>
      </c>
      <c r="G18" s="12">
        <f>南津軽郡!O18</f>
        <v>20</v>
      </c>
      <c r="H18" s="12">
        <f>北津軽郡!O18</f>
        <v>4</v>
      </c>
      <c r="I18" s="12">
        <f>上北郡!D18+上北郡!E18</f>
        <v>2</v>
      </c>
      <c r="J18" s="12">
        <f>下北郡!O18</f>
        <v>7</v>
      </c>
      <c r="K18" s="12">
        <f t="shared" si="0"/>
        <v>39</v>
      </c>
      <c r="L18" s="12">
        <f>SUM(県内10市!D18:J18)</f>
        <v>262</v>
      </c>
      <c r="M18" s="12"/>
      <c r="N18" s="63"/>
      <c r="O18" s="74">
        <f t="shared" si="1"/>
        <v>301</v>
      </c>
    </row>
    <row r="19" spans="1:15" ht="21" customHeight="1" x14ac:dyDescent="0.15">
      <c r="A19" s="129"/>
      <c r="B19" s="132"/>
      <c r="C19" s="10" t="s">
        <v>15</v>
      </c>
      <c r="D19" s="31">
        <f>東津軽郡!O19</f>
        <v>9</v>
      </c>
      <c r="E19" s="11">
        <f>西津軽郡!O19</f>
        <v>3</v>
      </c>
      <c r="F19" s="12">
        <f>中津軽郡!O19</f>
        <v>0</v>
      </c>
      <c r="G19" s="12">
        <f>南津軽郡!O19</f>
        <v>21</v>
      </c>
      <c r="H19" s="12">
        <f>北津軽郡!O19</f>
        <v>6</v>
      </c>
      <c r="I19" s="12">
        <f>上北郡!D19+上北郡!E19</f>
        <v>6</v>
      </c>
      <c r="J19" s="12">
        <f>下北郡!O19</f>
        <v>7</v>
      </c>
      <c r="K19" s="12">
        <f t="shared" si="0"/>
        <v>52</v>
      </c>
      <c r="L19" s="12">
        <f>SUM(県内10市!D19:J19)</f>
        <v>350</v>
      </c>
      <c r="M19" s="12"/>
      <c r="N19" s="63"/>
      <c r="O19" s="74">
        <f>SUM(O17:O18)</f>
        <v>402</v>
      </c>
    </row>
    <row r="20" spans="1:15" ht="21" customHeight="1" x14ac:dyDescent="0.15">
      <c r="A20" s="129"/>
      <c r="B20" s="132" t="s">
        <v>5</v>
      </c>
      <c r="C20" s="10" t="s">
        <v>13</v>
      </c>
      <c r="D20" s="31">
        <f>東津軽郡!O20</f>
        <v>1455</v>
      </c>
      <c r="E20" s="11">
        <f>西津軽郡!O20</f>
        <v>1007</v>
      </c>
      <c r="F20" s="12">
        <f>中津軽郡!O20</f>
        <v>101</v>
      </c>
      <c r="G20" s="12">
        <f>南津軽郡!O20</f>
        <v>1680</v>
      </c>
      <c r="H20" s="12">
        <f>北津軽郡!O20</f>
        <v>2298</v>
      </c>
      <c r="I20" s="12">
        <f>上北郡!D20+上北郡!E20</f>
        <v>996</v>
      </c>
      <c r="J20" s="12">
        <f>下北郡!O20</f>
        <v>837</v>
      </c>
      <c r="K20" s="12">
        <f t="shared" si="0"/>
        <v>8374</v>
      </c>
      <c r="L20" s="12">
        <f>SUM(県内10市!D20:J20)</f>
        <v>33684</v>
      </c>
      <c r="M20" s="12"/>
      <c r="N20" s="63"/>
      <c r="O20" s="74">
        <f>O11+O14+O17</f>
        <v>42058</v>
      </c>
    </row>
    <row r="21" spans="1:15" ht="21" customHeight="1" x14ac:dyDescent="0.15">
      <c r="A21" s="129"/>
      <c r="B21" s="132"/>
      <c r="C21" s="10" t="s">
        <v>14</v>
      </c>
      <c r="D21" s="31">
        <f>東津軽郡!O21</f>
        <v>67</v>
      </c>
      <c r="E21" s="11">
        <f>西津軽郡!O21</f>
        <v>55</v>
      </c>
      <c r="F21" s="12">
        <f>中津軽郡!O21</f>
        <v>5</v>
      </c>
      <c r="G21" s="12">
        <f>南津軽郡!O21</f>
        <v>244</v>
      </c>
      <c r="H21" s="12">
        <f>北津軽郡!O21</f>
        <v>215</v>
      </c>
      <c r="I21" s="12">
        <f>上北郡!D21+上北郡!E21</f>
        <v>82</v>
      </c>
      <c r="J21" s="12">
        <f>下北郡!O21</f>
        <v>106</v>
      </c>
      <c r="K21" s="12">
        <f t="shared" si="0"/>
        <v>774</v>
      </c>
      <c r="L21" s="12">
        <f>SUM(県内10市!D21:J21)</f>
        <v>4821</v>
      </c>
      <c r="M21" s="12"/>
      <c r="N21" s="63"/>
      <c r="O21" s="74">
        <f>O12+O15+O18</f>
        <v>5595</v>
      </c>
    </row>
    <row r="22" spans="1:15" ht="21" customHeight="1" thickBot="1" x14ac:dyDescent="0.2">
      <c r="A22" s="130"/>
      <c r="B22" s="133"/>
      <c r="C22" s="13" t="s">
        <v>15</v>
      </c>
      <c r="D22" s="71">
        <f>東津軽郡!O22</f>
        <v>1522</v>
      </c>
      <c r="E22" s="86">
        <f>西津軽郡!O22</f>
        <v>1062</v>
      </c>
      <c r="F22" s="34">
        <f>中津軽郡!O22</f>
        <v>106</v>
      </c>
      <c r="G22" s="34">
        <f>南津軽郡!O22</f>
        <v>1924</v>
      </c>
      <c r="H22" s="34">
        <f>北津軽郡!O22</f>
        <v>2513</v>
      </c>
      <c r="I22" s="34">
        <f>上北郡!D22+上北郡!E22</f>
        <v>1078</v>
      </c>
      <c r="J22" s="34">
        <f>下北郡!O22</f>
        <v>943</v>
      </c>
      <c r="K22" s="34">
        <f t="shared" si="0"/>
        <v>9148</v>
      </c>
      <c r="L22" s="72">
        <f>SUM(県内10市!D22:J22)</f>
        <v>38505</v>
      </c>
      <c r="M22" s="21"/>
      <c r="N22" s="64"/>
      <c r="O22" s="80">
        <f t="shared" ref="O22:O28" si="2">SUM(K22:L22)</f>
        <v>47653</v>
      </c>
    </row>
    <row r="23" spans="1:15" ht="21" customHeight="1" x14ac:dyDescent="0.15">
      <c r="A23" s="128" t="s">
        <v>31</v>
      </c>
      <c r="B23" s="131" t="s">
        <v>12</v>
      </c>
      <c r="C23" s="7" t="s">
        <v>13</v>
      </c>
      <c r="D23" s="26">
        <f>東津軽郡!O23</f>
        <v>20</v>
      </c>
      <c r="E23" s="27">
        <f>西津軽郡!O23</f>
        <v>10</v>
      </c>
      <c r="F23" s="28">
        <f>中津軽郡!O23</f>
        <v>3</v>
      </c>
      <c r="G23" s="28">
        <f>南津軽郡!O23</f>
        <v>8</v>
      </c>
      <c r="H23" s="28">
        <f>北津軽郡!O23</f>
        <v>16</v>
      </c>
      <c r="I23" s="28">
        <f>上北郡!D23+上北郡!E23</f>
        <v>12</v>
      </c>
      <c r="J23" s="28">
        <f>下北郡!O23</f>
        <v>14</v>
      </c>
      <c r="K23" s="28">
        <f t="shared" si="0"/>
        <v>83</v>
      </c>
      <c r="L23" s="29">
        <f>SUM(県内10市!D23:J23)</f>
        <v>160</v>
      </c>
      <c r="M23" s="9"/>
      <c r="N23" s="65"/>
      <c r="O23" s="79">
        <f t="shared" si="2"/>
        <v>243</v>
      </c>
    </row>
    <row r="24" spans="1:15" ht="21" customHeight="1" x14ac:dyDescent="0.15">
      <c r="A24" s="129"/>
      <c r="B24" s="132"/>
      <c r="C24" s="10" t="s">
        <v>14</v>
      </c>
      <c r="D24" s="31">
        <f>東津軽郡!O24</f>
        <v>16</v>
      </c>
      <c r="E24" s="11">
        <f>西津軽郡!O24</f>
        <v>25</v>
      </c>
      <c r="F24" s="12">
        <f>中津軽郡!O24</f>
        <v>0</v>
      </c>
      <c r="G24" s="12">
        <f>南津軽郡!O24</f>
        <v>5</v>
      </c>
      <c r="H24" s="12">
        <f>北津軽郡!O24</f>
        <v>43</v>
      </c>
      <c r="I24" s="12">
        <f>上北郡!D24+上北郡!E24</f>
        <v>11</v>
      </c>
      <c r="J24" s="12">
        <f>下北郡!O24</f>
        <v>17</v>
      </c>
      <c r="K24" s="12">
        <f t="shared" si="0"/>
        <v>117</v>
      </c>
      <c r="L24" s="12">
        <f>SUM(県内10市!D24:J24)</f>
        <v>633</v>
      </c>
      <c r="M24" s="12"/>
      <c r="N24" s="63"/>
      <c r="O24" s="74">
        <f t="shared" si="2"/>
        <v>750</v>
      </c>
    </row>
    <row r="25" spans="1:15" ht="21" customHeight="1" x14ac:dyDescent="0.15">
      <c r="A25" s="129"/>
      <c r="B25" s="132"/>
      <c r="C25" s="10" t="s">
        <v>15</v>
      </c>
      <c r="D25" s="31">
        <f>東津軽郡!O25</f>
        <v>36</v>
      </c>
      <c r="E25" s="11">
        <f>西津軽郡!O25</f>
        <v>35</v>
      </c>
      <c r="F25" s="12">
        <f>中津軽郡!O25</f>
        <v>3</v>
      </c>
      <c r="G25" s="12">
        <f>南津軽郡!O25</f>
        <v>13</v>
      </c>
      <c r="H25" s="12">
        <f>北津軽郡!O25</f>
        <v>59</v>
      </c>
      <c r="I25" s="12">
        <f>上北郡!D25+上北郡!E25</f>
        <v>23</v>
      </c>
      <c r="J25" s="12">
        <f>下北郡!O25</f>
        <v>31</v>
      </c>
      <c r="K25" s="12">
        <f t="shared" si="0"/>
        <v>200</v>
      </c>
      <c r="L25" s="12">
        <f>SUM(県内10市!D25:J25)</f>
        <v>793</v>
      </c>
      <c r="M25" s="12"/>
      <c r="N25" s="63"/>
      <c r="O25" s="74">
        <f t="shared" si="2"/>
        <v>993</v>
      </c>
    </row>
    <row r="26" spans="1:15" ht="21" customHeight="1" x14ac:dyDescent="0.15">
      <c r="A26" s="129"/>
      <c r="B26" s="132" t="s">
        <v>16</v>
      </c>
      <c r="C26" s="10" t="s">
        <v>13</v>
      </c>
      <c r="D26" s="31">
        <f>東津軽郡!O26</f>
        <v>58</v>
      </c>
      <c r="E26" s="11">
        <f>西津軽郡!O26</f>
        <v>56</v>
      </c>
      <c r="F26" s="12">
        <f>中津軽郡!O26</f>
        <v>5</v>
      </c>
      <c r="G26" s="12">
        <f>南津軽郡!O26</f>
        <v>31</v>
      </c>
      <c r="H26" s="12">
        <f>北津軽郡!O26</f>
        <v>25</v>
      </c>
      <c r="I26" s="12">
        <f>上北郡!D26+上北郡!E26</f>
        <v>29</v>
      </c>
      <c r="J26" s="12">
        <f>下北郡!O26</f>
        <v>16</v>
      </c>
      <c r="K26" s="12">
        <f t="shared" si="0"/>
        <v>220</v>
      </c>
      <c r="L26" s="12">
        <f>SUM(県内10市!D26:J26)</f>
        <v>818</v>
      </c>
      <c r="M26" s="12"/>
      <c r="N26" s="63"/>
      <c r="O26" s="74">
        <f t="shared" si="2"/>
        <v>1038</v>
      </c>
    </row>
    <row r="27" spans="1:15" ht="21" customHeight="1" x14ac:dyDescent="0.15">
      <c r="A27" s="129"/>
      <c r="B27" s="132"/>
      <c r="C27" s="10" t="s">
        <v>14</v>
      </c>
      <c r="D27" s="31">
        <f>東津軽郡!O27</f>
        <v>8</v>
      </c>
      <c r="E27" s="11">
        <f>西津軽郡!O27</f>
        <v>9</v>
      </c>
      <c r="F27" s="12">
        <f>中津軽郡!O27</f>
        <v>0</v>
      </c>
      <c r="G27" s="12">
        <f>南津軽郡!O27</f>
        <v>0</v>
      </c>
      <c r="H27" s="12">
        <f>北津軽郡!O27</f>
        <v>23</v>
      </c>
      <c r="I27" s="12">
        <f>上北郡!D27+上北郡!E27</f>
        <v>6</v>
      </c>
      <c r="J27" s="12">
        <f>下北郡!O27</f>
        <v>11</v>
      </c>
      <c r="K27" s="12">
        <f t="shared" si="0"/>
        <v>57</v>
      </c>
      <c r="L27" s="12">
        <f>SUM(県内10市!D27:J27)</f>
        <v>168</v>
      </c>
      <c r="M27" s="12"/>
      <c r="N27" s="63"/>
      <c r="O27" s="74">
        <f t="shared" si="2"/>
        <v>225</v>
      </c>
    </row>
    <row r="28" spans="1:15" ht="21" customHeight="1" x14ac:dyDescent="0.15">
      <c r="A28" s="129"/>
      <c r="B28" s="132"/>
      <c r="C28" s="10" t="s">
        <v>15</v>
      </c>
      <c r="D28" s="31">
        <f>東津軽郡!O28</f>
        <v>66</v>
      </c>
      <c r="E28" s="11">
        <f>西津軽郡!O28</f>
        <v>65</v>
      </c>
      <c r="F28" s="12">
        <f>中津軽郡!O28</f>
        <v>5</v>
      </c>
      <c r="G28" s="12">
        <f>南津軽郡!O28</f>
        <v>31</v>
      </c>
      <c r="H28" s="12">
        <f>北津軽郡!O28</f>
        <v>48</v>
      </c>
      <c r="I28" s="12">
        <f>上北郡!D28+上北郡!E28</f>
        <v>35</v>
      </c>
      <c r="J28" s="12">
        <f>下北郡!O28</f>
        <v>27</v>
      </c>
      <c r="K28" s="12">
        <f t="shared" si="0"/>
        <v>277</v>
      </c>
      <c r="L28" s="12">
        <f>SUM(県内10市!D28:J28)</f>
        <v>986</v>
      </c>
      <c r="M28" s="12"/>
      <c r="N28" s="63"/>
      <c r="O28" s="74">
        <f t="shared" si="2"/>
        <v>1263</v>
      </c>
    </row>
    <row r="29" spans="1:15" ht="21" customHeight="1" x14ac:dyDescent="0.15">
      <c r="A29" s="129"/>
      <c r="B29" s="132" t="s">
        <v>117</v>
      </c>
      <c r="C29" s="10" t="s">
        <v>13</v>
      </c>
      <c r="D29" s="31">
        <f>東津軽郡!O29</f>
        <v>78</v>
      </c>
      <c r="E29" s="11">
        <f>西津軽郡!O29</f>
        <v>66</v>
      </c>
      <c r="F29" s="12">
        <f>中津軽郡!O29</f>
        <v>8</v>
      </c>
      <c r="G29" s="12">
        <f>南津軽郡!O29</f>
        <v>39</v>
      </c>
      <c r="H29" s="12">
        <f>北津軽郡!O29</f>
        <v>41</v>
      </c>
      <c r="I29" s="12">
        <f>上北郡!D29+上北郡!E29</f>
        <v>41</v>
      </c>
      <c r="J29" s="12">
        <f>下北郡!O29</f>
        <v>30</v>
      </c>
      <c r="K29" s="12">
        <f t="shared" si="0"/>
        <v>303</v>
      </c>
      <c r="L29" s="12">
        <f>SUM(県内10市!D29:J29)</f>
        <v>978</v>
      </c>
      <c r="M29" s="12"/>
      <c r="N29" s="63"/>
      <c r="O29" s="74">
        <f>O23+O26</f>
        <v>1281</v>
      </c>
    </row>
    <row r="30" spans="1:15" ht="21" customHeight="1" x14ac:dyDescent="0.15">
      <c r="A30" s="129"/>
      <c r="B30" s="132"/>
      <c r="C30" s="10" t="s">
        <v>14</v>
      </c>
      <c r="D30" s="31">
        <f>東津軽郡!O30</f>
        <v>24</v>
      </c>
      <c r="E30" s="11">
        <f>西津軽郡!O30</f>
        <v>34</v>
      </c>
      <c r="F30" s="12">
        <f>中津軽郡!O30</f>
        <v>0</v>
      </c>
      <c r="G30" s="12">
        <f>南津軽郡!O30</f>
        <v>5</v>
      </c>
      <c r="H30" s="12">
        <f>北津軽郡!O30</f>
        <v>66</v>
      </c>
      <c r="I30" s="12">
        <f>上北郡!D30+上北郡!E30</f>
        <v>17</v>
      </c>
      <c r="J30" s="12">
        <f>下北郡!O30</f>
        <v>28</v>
      </c>
      <c r="K30" s="12">
        <f t="shared" si="0"/>
        <v>174</v>
      </c>
      <c r="L30" s="12">
        <f>SUM(県内10市!D30:J30)</f>
        <v>801</v>
      </c>
      <c r="M30" s="12"/>
      <c r="N30" s="63"/>
      <c r="O30" s="74">
        <f>O24+O27</f>
        <v>975</v>
      </c>
    </row>
    <row r="31" spans="1:15" ht="21" customHeight="1" thickBot="1" x14ac:dyDescent="0.2">
      <c r="A31" s="130"/>
      <c r="B31" s="133"/>
      <c r="C31" s="13" t="s">
        <v>15</v>
      </c>
      <c r="D31" s="71">
        <f>東津軽郡!O31</f>
        <v>102</v>
      </c>
      <c r="E31" s="86">
        <f>西津軽郡!O31</f>
        <v>100</v>
      </c>
      <c r="F31" s="34">
        <f>中津軽郡!O31</f>
        <v>8</v>
      </c>
      <c r="G31" s="34">
        <f>南津軽郡!O31</f>
        <v>44</v>
      </c>
      <c r="H31" s="34">
        <f>北津軽郡!O31</f>
        <v>107</v>
      </c>
      <c r="I31" s="34">
        <f>上北郡!D31+上北郡!E31</f>
        <v>58</v>
      </c>
      <c r="J31" s="34">
        <f>下北郡!O31</f>
        <v>58</v>
      </c>
      <c r="K31" s="34">
        <f t="shared" si="0"/>
        <v>477</v>
      </c>
      <c r="L31" s="72">
        <f>SUM(県内10市!D31:J31)</f>
        <v>1779</v>
      </c>
      <c r="M31" s="44"/>
      <c r="N31" s="66"/>
      <c r="O31" s="80">
        <f t="shared" ref="O31:O37" si="3">SUM(K31:L31)</f>
        <v>2256</v>
      </c>
    </row>
    <row r="32" spans="1:15" ht="21" customHeight="1" x14ac:dyDescent="0.15">
      <c r="A32" s="128" t="s">
        <v>118</v>
      </c>
      <c r="B32" s="131" t="s">
        <v>12</v>
      </c>
      <c r="C32" s="7" t="s">
        <v>13</v>
      </c>
      <c r="D32" s="26">
        <f>東津軽郡!O32</f>
        <v>2681</v>
      </c>
      <c r="E32" s="27">
        <f>西津軽郡!O32</f>
        <v>1996</v>
      </c>
      <c r="F32" s="28">
        <f>中津軽郡!O32</f>
        <v>189</v>
      </c>
      <c r="G32" s="28">
        <f>南津軽郡!O32</f>
        <v>3876</v>
      </c>
      <c r="H32" s="28">
        <f>北津軽郡!O32</f>
        <v>4524</v>
      </c>
      <c r="I32" s="28">
        <f>上北郡!D32+上北郡!E32</f>
        <v>2498</v>
      </c>
      <c r="J32" s="28">
        <f>下北郡!O32</f>
        <v>2202</v>
      </c>
      <c r="K32" s="28">
        <f t="shared" si="0"/>
        <v>17966</v>
      </c>
      <c r="L32" s="29">
        <f>SUM(県内10市!D32:J32)</f>
        <v>85045</v>
      </c>
      <c r="M32" s="19"/>
      <c r="N32" s="67"/>
      <c r="O32" s="79">
        <f t="shared" si="3"/>
        <v>103011</v>
      </c>
    </row>
    <row r="33" spans="1:16" ht="21" customHeight="1" x14ac:dyDescent="0.15">
      <c r="A33" s="129"/>
      <c r="B33" s="132"/>
      <c r="C33" s="10" t="s">
        <v>14</v>
      </c>
      <c r="D33" s="31">
        <f>東津軽郡!O33</f>
        <v>8</v>
      </c>
      <c r="E33" s="11">
        <f>西津軽郡!O33</f>
        <v>4</v>
      </c>
      <c r="F33" s="12">
        <f>中津軽郡!O33</f>
        <v>0</v>
      </c>
      <c r="G33" s="12">
        <f>南津軽郡!O33</f>
        <v>10</v>
      </c>
      <c r="H33" s="12">
        <f>北津軽郡!O33</f>
        <v>15</v>
      </c>
      <c r="I33" s="12">
        <f>上北郡!D33+上北郡!E33</f>
        <v>12</v>
      </c>
      <c r="J33" s="12">
        <f>下北郡!O33</f>
        <v>31</v>
      </c>
      <c r="K33" s="12">
        <f t="shared" si="0"/>
        <v>80</v>
      </c>
      <c r="L33" s="12">
        <f>SUM(県内10市!D33:J33)</f>
        <v>393</v>
      </c>
      <c r="M33" s="12"/>
      <c r="N33" s="63"/>
      <c r="O33" s="74">
        <f t="shared" si="3"/>
        <v>473</v>
      </c>
    </row>
    <row r="34" spans="1:16" ht="21" customHeight="1" x14ac:dyDescent="0.15">
      <c r="A34" s="129"/>
      <c r="B34" s="132"/>
      <c r="C34" s="10" t="s">
        <v>15</v>
      </c>
      <c r="D34" s="31">
        <f>東津軽郡!O34</f>
        <v>2689</v>
      </c>
      <c r="E34" s="11">
        <f>西津軽郡!O34</f>
        <v>2000</v>
      </c>
      <c r="F34" s="12">
        <f>中津軽郡!O34</f>
        <v>189</v>
      </c>
      <c r="G34" s="12">
        <f>南津軽郡!O34</f>
        <v>3886</v>
      </c>
      <c r="H34" s="12">
        <f>北津軽郡!O34</f>
        <v>4539</v>
      </c>
      <c r="I34" s="12">
        <f>上北郡!D34+上北郡!E34</f>
        <v>2510</v>
      </c>
      <c r="J34" s="12">
        <f>下北郡!O34</f>
        <v>2233</v>
      </c>
      <c r="K34" s="12">
        <f t="shared" si="0"/>
        <v>18046</v>
      </c>
      <c r="L34" s="12">
        <f>SUM(県内10市!D34:J34)</f>
        <v>85438</v>
      </c>
      <c r="M34" s="12"/>
      <c r="N34" s="63"/>
      <c r="O34" s="74">
        <f t="shared" si="3"/>
        <v>103484</v>
      </c>
    </row>
    <row r="35" spans="1:16" ht="21" customHeight="1" x14ac:dyDescent="0.15">
      <c r="A35" s="129"/>
      <c r="B35" s="132" t="s">
        <v>16</v>
      </c>
      <c r="C35" s="10" t="s">
        <v>13</v>
      </c>
      <c r="D35" s="31">
        <f>東津軽郡!O35</f>
        <v>3441</v>
      </c>
      <c r="E35" s="11">
        <f>西津軽郡!O35</f>
        <v>2942</v>
      </c>
      <c r="F35" s="12">
        <f>中津軽郡!O35</f>
        <v>219</v>
      </c>
      <c r="G35" s="12">
        <f>南津軽郡!O35</f>
        <v>5093</v>
      </c>
      <c r="H35" s="12">
        <f>北津軽郡!O35</f>
        <v>5484</v>
      </c>
      <c r="I35" s="12">
        <f>上北郡!D35+上北郡!E35</f>
        <v>3207</v>
      </c>
      <c r="J35" s="12">
        <f>下北郡!O35</f>
        <v>3105</v>
      </c>
      <c r="K35" s="12">
        <f t="shared" si="0"/>
        <v>23491</v>
      </c>
      <c r="L35" s="12">
        <f>SUM(県内10市!D35:J35)</f>
        <v>109620</v>
      </c>
      <c r="M35" s="12"/>
      <c r="N35" s="63"/>
      <c r="O35" s="74">
        <f t="shared" si="3"/>
        <v>133111</v>
      </c>
    </row>
    <row r="36" spans="1:16" ht="21" customHeight="1" x14ac:dyDescent="0.15">
      <c r="A36" s="129"/>
      <c r="B36" s="132"/>
      <c r="C36" s="10" t="s">
        <v>14</v>
      </c>
      <c r="D36" s="31">
        <f>東津軽郡!O36</f>
        <v>8</v>
      </c>
      <c r="E36" s="11">
        <f>西津軽郡!O36</f>
        <v>10</v>
      </c>
      <c r="F36" s="12">
        <f>中津軽郡!O36</f>
        <v>0</v>
      </c>
      <c r="G36" s="12">
        <f>南津軽郡!O36</f>
        <v>14</v>
      </c>
      <c r="H36" s="12">
        <f>北津軽郡!O36</f>
        <v>20</v>
      </c>
      <c r="I36" s="12">
        <f>上北郡!D36+上北郡!E36</f>
        <v>29</v>
      </c>
      <c r="J36" s="12">
        <f>下北郡!O36</f>
        <v>4</v>
      </c>
      <c r="K36" s="12">
        <f t="shared" si="0"/>
        <v>85</v>
      </c>
      <c r="L36" s="12">
        <f>SUM(県内10市!D36:J36)</f>
        <v>1089</v>
      </c>
      <c r="M36" s="12"/>
      <c r="N36" s="63"/>
      <c r="O36" s="74">
        <f t="shared" si="3"/>
        <v>1174</v>
      </c>
    </row>
    <row r="37" spans="1:16" ht="21" customHeight="1" x14ac:dyDescent="0.15">
      <c r="A37" s="129"/>
      <c r="B37" s="132"/>
      <c r="C37" s="10" t="s">
        <v>15</v>
      </c>
      <c r="D37" s="31">
        <f>東津軽郡!O37</f>
        <v>3449</v>
      </c>
      <c r="E37" s="11">
        <f>西津軽郡!O37</f>
        <v>2952</v>
      </c>
      <c r="F37" s="12">
        <f>中津軽郡!O37</f>
        <v>219</v>
      </c>
      <c r="G37" s="12">
        <f>南津軽郡!O37</f>
        <v>5107</v>
      </c>
      <c r="H37" s="12">
        <f>北津軽郡!O37</f>
        <v>5504</v>
      </c>
      <c r="I37" s="12">
        <f>上北郡!D37+上北郡!E37</f>
        <v>3236</v>
      </c>
      <c r="J37" s="12">
        <f>下北郡!O37</f>
        <v>3109</v>
      </c>
      <c r="K37" s="12">
        <f t="shared" si="0"/>
        <v>23576</v>
      </c>
      <c r="L37" s="12">
        <f>SUM(県内10市!D37:J37)</f>
        <v>110709</v>
      </c>
      <c r="M37" s="12"/>
      <c r="N37" s="63"/>
      <c r="O37" s="74">
        <f t="shared" si="3"/>
        <v>134285</v>
      </c>
    </row>
    <row r="38" spans="1:16" ht="21" customHeight="1" x14ac:dyDescent="0.15">
      <c r="A38" s="129"/>
      <c r="B38" s="132" t="s">
        <v>119</v>
      </c>
      <c r="C38" s="10" t="s">
        <v>13</v>
      </c>
      <c r="D38" s="31">
        <f>東津軽郡!O38</f>
        <v>6122</v>
      </c>
      <c r="E38" s="11">
        <f>西津軽郡!O38</f>
        <v>4938</v>
      </c>
      <c r="F38" s="12">
        <f>中津軽郡!O38</f>
        <v>408</v>
      </c>
      <c r="G38" s="12">
        <f>南津軽郡!O38</f>
        <v>8969</v>
      </c>
      <c r="H38" s="12">
        <f>北津軽郡!O38</f>
        <v>10008</v>
      </c>
      <c r="I38" s="12">
        <f>上北郡!D38+上北郡!E38</f>
        <v>5705</v>
      </c>
      <c r="J38" s="12">
        <f>下北郡!O38</f>
        <v>5307</v>
      </c>
      <c r="K38" s="12">
        <f t="shared" si="0"/>
        <v>41457</v>
      </c>
      <c r="L38" s="12">
        <f>SUM(県内10市!D38:J38)</f>
        <v>194665</v>
      </c>
      <c r="M38" s="12"/>
      <c r="N38" s="63"/>
      <c r="O38" s="74">
        <f>O32+O35</f>
        <v>236122</v>
      </c>
    </row>
    <row r="39" spans="1:16" ht="21" customHeight="1" x14ac:dyDescent="0.15">
      <c r="A39" s="129"/>
      <c r="B39" s="132"/>
      <c r="C39" s="10" t="s">
        <v>14</v>
      </c>
      <c r="D39" s="31">
        <f>東津軽郡!O39</f>
        <v>16</v>
      </c>
      <c r="E39" s="11">
        <f>西津軽郡!O39</f>
        <v>14</v>
      </c>
      <c r="F39" s="12">
        <f>中津軽郡!O39</f>
        <v>0</v>
      </c>
      <c r="G39" s="12">
        <f>南津軽郡!O39</f>
        <v>24</v>
      </c>
      <c r="H39" s="12">
        <f>北津軽郡!O39</f>
        <v>35</v>
      </c>
      <c r="I39" s="12">
        <f>上北郡!D39+上北郡!E39</f>
        <v>41</v>
      </c>
      <c r="J39" s="12">
        <f>下北郡!O39</f>
        <v>35</v>
      </c>
      <c r="K39" s="12">
        <f t="shared" si="0"/>
        <v>165</v>
      </c>
      <c r="L39" s="12">
        <f>SUM(県内10市!D39:J39)</f>
        <v>1482</v>
      </c>
      <c r="M39" s="12"/>
      <c r="N39" s="63"/>
      <c r="O39" s="74">
        <f>O33+O36</f>
        <v>1647</v>
      </c>
    </row>
    <row r="40" spans="1:16" ht="21" customHeight="1" thickBot="1" x14ac:dyDescent="0.2">
      <c r="A40" s="130"/>
      <c r="B40" s="133"/>
      <c r="C40" s="13" t="s">
        <v>15</v>
      </c>
      <c r="D40" s="71">
        <f>東津軽郡!O40</f>
        <v>6138</v>
      </c>
      <c r="E40" s="86">
        <f>西津軽郡!O40</f>
        <v>4952</v>
      </c>
      <c r="F40" s="34">
        <f>中津軽郡!O40</f>
        <v>408</v>
      </c>
      <c r="G40" s="34">
        <f>南津軽郡!O40</f>
        <v>8993</v>
      </c>
      <c r="H40" s="34">
        <f>北津軽郡!O40</f>
        <v>10043</v>
      </c>
      <c r="I40" s="34">
        <f>上北郡!D40+上北郡!E40</f>
        <v>5746</v>
      </c>
      <c r="J40" s="34">
        <f>下北郡!O40</f>
        <v>5342</v>
      </c>
      <c r="K40" s="34">
        <f t="shared" si="0"/>
        <v>41622</v>
      </c>
      <c r="L40" s="72">
        <f>SUM(県内10市!D40:J40)</f>
        <v>196147</v>
      </c>
      <c r="M40" s="21"/>
      <c r="N40" s="64"/>
      <c r="O40" s="80">
        <f t="shared" ref="O40:O56" si="4">SUM(K40:L40)</f>
        <v>237769</v>
      </c>
      <c r="P40" s="47"/>
    </row>
    <row r="41" spans="1:16" ht="21" customHeight="1" x14ac:dyDescent="0.15">
      <c r="A41" s="97" t="s">
        <v>18</v>
      </c>
      <c r="B41" s="98"/>
      <c r="C41" s="7" t="s">
        <v>13</v>
      </c>
      <c r="D41" s="26">
        <f>東津軽郡!O41</f>
        <v>321</v>
      </c>
      <c r="E41" s="27">
        <f>西津軽郡!O41</f>
        <v>288</v>
      </c>
      <c r="F41" s="28">
        <f>中津軽郡!O41</f>
        <v>21</v>
      </c>
      <c r="G41" s="28">
        <f>南津軽郡!O41</f>
        <v>332</v>
      </c>
      <c r="H41" s="28">
        <f>北津軽郡!O41</f>
        <v>406</v>
      </c>
      <c r="I41" s="28">
        <f>上北郡!D41+上北郡!E41</f>
        <v>254</v>
      </c>
      <c r="J41" s="28">
        <f>下北郡!O41</f>
        <v>292</v>
      </c>
      <c r="K41" s="28">
        <f t="shared" si="0"/>
        <v>1914</v>
      </c>
      <c r="L41" s="29">
        <f>SUM(県内10市!D41:J41)</f>
        <v>7070</v>
      </c>
      <c r="M41" s="9"/>
      <c r="N41" s="65"/>
      <c r="O41" s="79">
        <f t="shared" si="4"/>
        <v>8984</v>
      </c>
    </row>
    <row r="42" spans="1:16" ht="21" customHeight="1" x14ac:dyDescent="0.15">
      <c r="A42" s="99"/>
      <c r="B42" s="100"/>
      <c r="C42" s="10" t="s">
        <v>14</v>
      </c>
      <c r="D42" s="31">
        <f>東津軽郡!O42</f>
        <v>18</v>
      </c>
      <c r="E42" s="11">
        <f>西津軽郡!O42</f>
        <v>53</v>
      </c>
      <c r="F42" s="12">
        <f>中津軽郡!O42</f>
        <v>0</v>
      </c>
      <c r="G42" s="12">
        <f>南津軽郡!O42</f>
        <v>82</v>
      </c>
      <c r="H42" s="12">
        <f>北津軽郡!O42</f>
        <v>91</v>
      </c>
      <c r="I42" s="12">
        <f>上北郡!D42+上北郡!E42</f>
        <v>31</v>
      </c>
      <c r="J42" s="12">
        <f>下北郡!O42</f>
        <v>7</v>
      </c>
      <c r="K42" s="12">
        <f t="shared" si="0"/>
        <v>282</v>
      </c>
      <c r="L42" s="12">
        <f>SUM(県内10市!D42:J42)</f>
        <v>2852</v>
      </c>
      <c r="M42" s="12"/>
      <c r="N42" s="63"/>
      <c r="O42" s="74">
        <f t="shared" si="4"/>
        <v>3134</v>
      </c>
    </row>
    <row r="43" spans="1:16" ht="21" customHeight="1" thickBot="1" x14ac:dyDescent="0.2">
      <c r="A43" s="101"/>
      <c r="B43" s="102"/>
      <c r="C43" s="13" t="s">
        <v>15</v>
      </c>
      <c r="D43" s="71">
        <f>東津軽郡!O43</f>
        <v>339</v>
      </c>
      <c r="E43" s="86">
        <f>西津軽郡!O43</f>
        <v>341</v>
      </c>
      <c r="F43" s="34">
        <f>中津軽郡!O43</f>
        <v>21</v>
      </c>
      <c r="G43" s="34">
        <f>南津軽郡!O43</f>
        <v>414</v>
      </c>
      <c r="H43" s="34">
        <f>北津軽郡!O43</f>
        <v>497</v>
      </c>
      <c r="I43" s="34">
        <f>上北郡!D43+上北郡!E43</f>
        <v>285</v>
      </c>
      <c r="J43" s="34">
        <f>下北郡!O43</f>
        <v>299</v>
      </c>
      <c r="K43" s="34">
        <f t="shared" si="0"/>
        <v>2196</v>
      </c>
      <c r="L43" s="72">
        <f>SUM(県内10市!D43:J43)</f>
        <v>9922</v>
      </c>
      <c r="M43" s="44"/>
      <c r="N43" s="66"/>
      <c r="O43" s="80">
        <f t="shared" si="4"/>
        <v>12118</v>
      </c>
    </row>
    <row r="44" spans="1:16" ht="21" customHeight="1" x14ac:dyDescent="0.15">
      <c r="A44" s="97" t="s">
        <v>19</v>
      </c>
      <c r="B44" s="98"/>
      <c r="C44" s="7" t="s">
        <v>13</v>
      </c>
      <c r="D44" s="26">
        <f>東津軽郡!O44</f>
        <v>196</v>
      </c>
      <c r="E44" s="27">
        <f>西津軽郡!O44</f>
        <v>174</v>
      </c>
      <c r="F44" s="28">
        <f>中津軽郡!O44</f>
        <v>24</v>
      </c>
      <c r="G44" s="28">
        <f>南津軽郡!O44</f>
        <v>237</v>
      </c>
      <c r="H44" s="28">
        <f>北津軽郡!O44</f>
        <v>324</v>
      </c>
      <c r="I44" s="28">
        <f>上北郡!D44+上北郡!E44</f>
        <v>145</v>
      </c>
      <c r="J44" s="28">
        <f>下北郡!O44</f>
        <v>116</v>
      </c>
      <c r="K44" s="28">
        <f t="shared" si="0"/>
        <v>1216</v>
      </c>
      <c r="L44" s="29">
        <f>SUM(県内10市!D44:J44)</f>
        <v>5262</v>
      </c>
      <c r="M44" s="19"/>
      <c r="N44" s="67"/>
      <c r="O44" s="79">
        <f t="shared" si="4"/>
        <v>6478</v>
      </c>
    </row>
    <row r="45" spans="1:16" ht="21" customHeight="1" x14ac:dyDescent="0.15">
      <c r="A45" s="99"/>
      <c r="B45" s="100"/>
      <c r="C45" s="10" t="s">
        <v>14</v>
      </c>
      <c r="D45" s="31">
        <f>東津軽郡!O45</f>
        <v>0</v>
      </c>
      <c r="E45" s="11">
        <f>西津軽郡!O45</f>
        <v>0</v>
      </c>
      <c r="F45" s="12">
        <f>中津軽郡!O45</f>
        <v>0</v>
      </c>
      <c r="G45" s="12">
        <f>南津軽郡!O45</f>
        <v>0</v>
      </c>
      <c r="H45" s="12">
        <f>北津軽郡!O45</f>
        <v>0</v>
      </c>
      <c r="I45" s="12">
        <f>上北郡!D45+上北郡!E45</f>
        <v>0</v>
      </c>
      <c r="J45" s="12">
        <f>下北郡!O45</f>
        <v>0</v>
      </c>
      <c r="K45" s="12">
        <f t="shared" si="0"/>
        <v>0</v>
      </c>
      <c r="L45" s="12">
        <f>SUM(県内10市!D45:J45)</f>
        <v>12</v>
      </c>
      <c r="M45" s="12"/>
      <c r="N45" s="63"/>
      <c r="O45" s="74">
        <f t="shared" si="4"/>
        <v>12</v>
      </c>
    </row>
    <row r="46" spans="1:16" ht="21" customHeight="1" thickBot="1" x14ac:dyDescent="0.2">
      <c r="A46" s="101"/>
      <c r="B46" s="102"/>
      <c r="C46" s="13" t="s">
        <v>15</v>
      </c>
      <c r="D46" s="71">
        <f>東津軽郡!O46</f>
        <v>196</v>
      </c>
      <c r="E46" s="86">
        <f>西津軽郡!O46</f>
        <v>174</v>
      </c>
      <c r="F46" s="34">
        <f>中津軽郡!O46</f>
        <v>24</v>
      </c>
      <c r="G46" s="34">
        <f>南津軽郡!O46</f>
        <v>237</v>
      </c>
      <c r="H46" s="34">
        <f>北津軽郡!O46</f>
        <v>324</v>
      </c>
      <c r="I46" s="34">
        <f>上北郡!D46+上北郡!E46</f>
        <v>145</v>
      </c>
      <c r="J46" s="34">
        <f>下北郡!O46</f>
        <v>116</v>
      </c>
      <c r="K46" s="34">
        <f t="shared" si="0"/>
        <v>1216</v>
      </c>
      <c r="L46" s="72">
        <f>SUM(県内10市!D46:J46)</f>
        <v>5274</v>
      </c>
      <c r="M46" s="21"/>
      <c r="N46" s="64"/>
      <c r="O46" s="80">
        <f t="shared" si="4"/>
        <v>6490</v>
      </c>
    </row>
    <row r="47" spans="1:16" ht="21" customHeight="1" thickBot="1" x14ac:dyDescent="0.2">
      <c r="A47" s="111" t="s">
        <v>20</v>
      </c>
      <c r="B47" s="112"/>
      <c r="C47" s="113"/>
      <c r="D47" s="26">
        <f>東津軽郡!O47</f>
        <v>8297</v>
      </c>
      <c r="E47" s="27">
        <f>西津軽郡!O47</f>
        <v>6629</v>
      </c>
      <c r="F47" s="28">
        <f>中津軽郡!O47</f>
        <v>567</v>
      </c>
      <c r="G47" s="28">
        <f>南津軽郡!O47</f>
        <v>11612</v>
      </c>
      <c r="H47" s="28">
        <f>北津軽郡!O47</f>
        <v>13484</v>
      </c>
      <c r="I47" s="28">
        <f>上北郡!D47+上北郡!E47</f>
        <v>7312</v>
      </c>
      <c r="J47" s="28">
        <f>下北郡!O47</f>
        <v>6758</v>
      </c>
      <c r="K47" s="28">
        <f t="shared" si="0"/>
        <v>54659</v>
      </c>
      <c r="L47" s="29">
        <f>SUM(県内10市!D47:J47)</f>
        <v>251627</v>
      </c>
      <c r="M47" s="16"/>
      <c r="N47" s="68"/>
      <c r="O47" s="76">
        <f t="shared" si="4"/>
        <v>306286</v>
      </c>
    </row>
    <row r="48" spans="1:16" ht="21" customHeight="1" thickBot="1" x14ac:dyDescent="0.2">
      <c r="A48" s="111" t="s">
        <v>6</v>
      </c>
      <c r="B48" s="112"/>
      <c r="C48" s="113"/>
      <c r="D48" s="26">
        <f>東津軽郡!O48</f>
        <v>168</v>
      </c>
      <c r="E48" s="27">
        <f>西津軽郡!O48</f>
        <v>91</v>
      </c>
      <c r="F48" s="28">
        <f>中津軽郡!O48</f>
        <v>8</v>
      </c>
      <c r="G48" s="28">
        <f>南津軽郡!O48</f>
        <v>323</v>
      </c>
      <c r="H48" s="28">
        <f>北津軽郡!O48</f>
        <v>445</v>
      </c>
      <c r="I48" s="28">
        <f>上北郡!D48+上北郡!E48</f>
        <v>156</v>
      </c>
      <c r="J48" s="28">
        <f>下北郡!O48</f>
        <v>86</v>
      </c>
      <c r="K48" s="28">
        <f t="shared" si="0"/>
        <v>1277</v>
      </c>
      <c r="L48" s="29">
        <f>SUM(県内10市!D48:J48)</f>
        <v>6109</v>
      </c>
      <c r="M48" s="70"/>
      <c r="N48" s="69"/>
      <c r="O48" s="76">
        <f t="shared" si="4"/>
        <v>7386</v>
      </c>
    </row>
    <row r="49" spans="1:15" ht="21" customHeight="1" thickBot="1" x14ac:dyDescent="0.2">
      <c r="A49" s="111" t="s">
        <v>21</v>
      </c>
      <c r="B49" s="112"/>
      <c r="C49" s="113"/>
      <c r="D49" s="26">
        <f>東津軽郡!O49</f>
        <v>8465</v>
      </c>
      <c r="E49" s="27">
        <f>西津軽郡!O49</f>
        <v>6720</v>
      </c>
      <c r="F49" s="28">
        <f>中津軽郡!O49</f>
        <v>575</v>
      </c>
      <c r="G49" s="28">
        <f>南津軽郡!O49</f>
        <v>11935</v>
      </c>
      <c r="H49" s="28">
        <f>北津軽郡!O49</f>
        <v>13929</v>
      </c>
      <c r="I49" s="28">
        <f>上北郡!D49+上北郡!E49</f>
        <v>7468</v>
      </c>
      <c r="J49" s="28">
        <f>下北郡!O49</f>
        <v>6844</v>
      </c>
      <c r="K49" s="28">
        <f t="shared" si="0"/>
        <v>55936</v>
      </c>
      <c r="L49" s="29">
        <f>SUM(県内10市!D49:J49)</f>
        <v>257736</v>
      </c>
      <c r="M49" s="16"/>
      <c r="N49" s="68"/>
      <c r="O49" s="76">
        <f t="shared" si="4"/>
        <v>313672</v>
      </c>
    </row>
    <row r="50" spans="1:15" ht="21" customHeight="1" x14ac:dyDescent="0.15">
      <c r="A50" s="150" t="s">
        <v>30</v>
      </c>
      <c r="B50" s="98" t="s">
        <v>22</v>
      </c>
      <c r="C50" s="7" t="s">
        <v>23</v>
      </c>
      <c r="D50" s="26">
        <f>東津軽郡!O50</f>
        <v>4941</v>
      </c>
      <c r="E50" s="27">
        <f>西津軽郡!O50</f>
        <v>4331</v>
      </c>
      <c r="F50" s="28">
        <f>中津軽郡!O50</f>
        <v>362</v>
      </c>
      <c r="G50" s="28">
        <f>南津軽郡!O50</f>
        <v>9135</v>
      </c>
      <c r="H50" s="28">
        <f>北津軽郡!O50</f>
        <v>10573</v>
      </c>
      <c r="I50" s="28">
        <f>上北郡!D50+上北郡!E50</f>
        <v>3825</v>
      </c>
      <c r="J50" s="28">
        <f>下北郡!O50</f>
        <v>2977</v>
      </c>
      <c r="K50" s="28">
        <f t="shared" si="0"/>
        <v>36144</v>
      </c>
      <c r="L50" s="29">
        <f>SUM(県内10市!D50:J50)</f>
        <v>167671</v>
      </c>
      <c r="M50" s="19"/>
      <c r="N50" s="67"/>
      <c r="O50" s="79">
        <f t="shared" si="4"/>
        <v>203815</v>
      </c>
    </row>
    <row r="51" spans="1:15" ht="21" customHeight="1" x14ac:dyDescent="0.15">
      <c r="A51" s="115"/>
      <c r="B51" s="100"/>
      <c r="C51" s="10" t="s">
        <v>24</v>
      </c>
      <c r="D51" s="31">
        <f>東津軽郡!O51</f>
        <v>2880</v>
      </c>
      <c r="E51" s="11">
        <f>西津軽郡!O51</f>
        <v>3179</v>
      </c>
      <c r="F51" s="12">
        <f>中津軽郡!O51</f>
        <v>295</v>
      </c>
      <c r="G51" s="12">
        <f>南津軽郡!O51</f>
        <v>4493</v>
      </c>
      <c r="H51" s="12">
        <f>北津軽郡!O51</f>
        <v>6965</v>
      </c>
      <c r="I51" s="12">
        <f>上北郡!D51+上北郡!E51</f>
        <v>1827</v>
      </c>
      <c r="J51" s="12">
        <f>下北郡!O51</f>
        <v>2347</v>
      </c>
      <c r="K51" s="12">
        <f t="shared" si="0"/>
        <v>21986</v>
      </c>
      <c r="L51" s="12">
        <f>SUM(県内10市!D51:J51)</f>
        <v>60736</v>
      </c>
      <c r="M51" s="12"/>
      <c r="N51" s="63"/>
      <c r="O51" s="74">
        <f t="shared" si="4"/>
        <v>82722</v>
      </c>
    </row>
    <row r="52" spans="1:15" ht="21" customHeight="1" x14ac:dyDescent="0.15">
      <c r="A52" s="115"/>
      <c r="B52" s="100"/>
      <c r="C52" s="10" t="s">
        <v>15</v>
      </c>
      <c r="D52" s="31">
        <f>東津軽郡!O52</f>
        <v>7821</v>
      </c>
      <c r="E52" s="11">
        <f>西津軽郡!O52</f>
        <v>7510</v>
      </c>
      <c r="F52" s="12">
        <f>中津軽郡!O52</f>
        <v>657</v>
      </c>
      <c r="G52" s="12">
        <f>南津軽郡!O52</f>
        <v>13628</v>
      </c>
      <c r="H52" s="12">
        <f>北津軽郡!O52</f>
        <v>17538</v>
      </c>
      <c r="I52" s="12">
        <f>上北郡!D52+上北郡!E52</f>
        <v>5652</v>
      </c>
      <c r="J52" s="12">
        <f>下北郡!O52</f>
        <v>5324</v>
      </c>
      <c r="K52" s="12">
        <f t="shared" si="0"/>
        <v>58130</v>
      </c>
      <c r="L52" s="12">
        <f>SUM(県内10市!D52:J52)</f>
        <v>228407</v>
      </c>
      <c r="M52" s="12"/>
      <c r="N52" s="63"/>
      <c r="O52" s="74">
        <f t="shared" si="4"/>
        <v>286537</v>
      </c>
    </row>
    <row r="53" spans="1:15" ht="21" customHeight="1" x14ac:dyDescent="0.15">
      <c r="A53" s="115"/>
      <c r="B53" s="118" t="s">
        <v>120</v>
      </c>
      <c r="C53" s="119"/>
      <c r="D53" s="31">
        <f>東津軽郡!O53</f>
        <v>49</v>
      </c>
      <c r="E53" s="11">
        <f>西津軽郡!O53</f>
        <v>69</v>
      </c>
      <c r="F53" s="12">
        <f>中津軽郡!O53</f>
        <v>5</v>
      </c>
      <c r="G53" s="12">
        <f>南津軽郡!O53</f>
        <v>52</v>
      </c>
      <c r="H53" s="12">
        <f>北津軽郡!O53</f>
        <v>88</v>
      </c>
      <c r="I53" s="12">
        <f>上北郡!D53+上北郡!E53</f>
        <v>30</v>
      </c>
      <c r="J53" s="12">
        <f>下北郡!O53</f>
        <v>21</v>
      </c>
      <c r="K53" s="12">
        <f t="shared" si="0"/>
        <v>314</v>
      </c>
      <c r="L53" s="12">
        <f>SUM(県内10市!D53:J53)</f>
        <v>1251</v>
      </c>
      <c r="M53" s="12"/>
      <c r="N53" s="63"/>
      <c r="O53" s="74">
        <f t="shared" si="4"/>
        <v>1565</v>
      </c>
    </row>
    <row r="54" spans="1:15" ht="21" customHeight="1" thickBot="1" x14ac:dyDescent="0.2">
      <c r="A54" s="134"/>
      <c r="B54" s="151" t="s">
        <v>88</v>
      </c>
      <c r="C54" s="152"/>
      <c r="D54" s="71">
        <f>東津軽郡!O54</f>
        <v>237</v>
      </c>
      <c r="E54" s="86">
        <f>西津軽郡!O54</f>
        <v>195</v>
      </c>
      <c r="F54" s="34">
        <f>中津軽郡!O54</f>
        <v>26</v>
      </c>
      <c r="G54" s="34">
        <f>南津軽郡!O54</f>
        <v>304</v>
      </c>
      <c r="H54" s="34">
        <f>北津軽郡!O54</f>
        <v>405</v>
      </c>
      <c r="I54" s="34">
        <f>上北郡!D54+上北郡!E54</f>
        <v>199</v>
      </c>
      <c r="J54" s="34">
        <f>下北郡!O54</f>
        <v>138</v>
      </c>
      <c r="K54" s="34">
        <f t="shared" si="0"/>
        <v>1504</v>
      </c>
      <c r="L54" s="72">
        <f>SUM(県内10市!D54:J54)</f>
        <v>6815</v>
      </c>
      <c r="M54" s="21"/>
      <c r="N54" s="64"/>
      <c r="O54" s="80">
        <f t="shared" si="4"/>
        <v>8319</v>
      </c>
    </row>
    <row r="55" spans="1:15" ht="21" customHeight="1" thickBot="1" x14ac:dyDescent="0.2">
      <c r="A55" s="103" t="s">
        <v>196</v>
      </c>
      <c r="B55" s="104"/>
      <c r="C55" s="105"/>
      <c r="D55" s="26">
        <f>東津軽郡!O55</f>
        <v>8107</v>
      </c>
      <c r="E55" s="27">
        <f>西津軽郡!O55</f>
        <v>7774</v>
      </c>
      <c r="F55" s="28">
        <f>中津軽郡!O55</f>
        <v>688</v>
      </c>
      <c r="G55" s="28">
        <f>南津軽郡!O55</f>
        <v>13984</v>
      </c>
      <c r="H55" s="28">
        <f>北津軽郡!O55</f>
        <v>18031</v>
      </c>
      <c r="I55" s="28">
        <f>上北郡!D55+上北郡!E55</f>
        <v>5881</v>
      </c>
      <c r="J55" s="28">
        <f>下北郡!O55</f>
        <v>5483</v>
      </c>
      <c r="K55" s="28">
        <f t="shared" si="0"/>
        <v>59948</v>
      </c>
      <c r="L55" s="29">
        <f>SUM(県内10市!D55:J55)</f>
        <v>236473</v>
      </c>
      <c r="M55" s="16"/>
      <c r="N55" s="68"/>
      <c r="O55" s="76">
        <f t="shared" si="4"/>
        <v>296421</v>
      </c>
    </row>
    <row r="56" spans="1:15" ht="23.25" customHeight="1" thickBot="1" x14ac:dyDescent="0.2">
      <c r="A56" s="106" t="s">
        <v>121</v>
      </c>
      <c r="B56" s="107"/>
      <c r="C56" s="108"/>
      <c r="D56" s="81">
        <f>東津軽郡!O56</f>
        <v>16572</v>
      </c>
      <c r="E56" s="77">
        <f>西津軽郡!O56</f>
        <v>14494</v>
      </c>
      <c r="F56" s="78">
        <f>中津軽郡!O56</f>
        <v>1263</v>
      </c>
      <c r="G56" s="78">
        <f>南津軽郡!O56</f>
        <v>25919</v>
      </c>
      <c r="H56" s="78">
        <f>北津軽郡!O56</f>
        <v>31960</v>
      </c>
      <c r="I56" s="78">
        <f>上北郡!D56+上北郡!E56</f>
        <v>13349</v>
      </c>
      <c r="J56" s="78">
        <f>下北郡!O56</f>
        <v>12327</v>
      </c>
      <c r="K56" s="78">
        <f t="shared" si="0"/>
        <v>115884</v>
      </c>
      <c r="L56" s="82">
        <f>SUM(県内10市!D56:J56)</f>
        <v>494209</v>
      </c>
      <c r="M56" s="78"/>
      <c r="N56" s="85"/>
      <c r="O56" s="76">
        <f t="shared" si="4"/>
        <v>610093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3"/>
      <c r="G4" s="1" t="s">
        <v>8</v>
      </c>
    </row>
    <row r="5" spans="1:15" ht="15" customHeight="1" x14ac:dyDescent="0.15">
      <c r="A5" s="6"/>
      <c r="B5" s="6"/>
      <c r="C5" s="6"/>
      <c r="D5" s="6"/>
      <c r="E5" s="6"/>
      <c r="O5" s="24"/>
    </row>
    <row r="6" spans="1:15" ht="15" customHeight="1" thickBot="1" x14ac:dyDescent="0.2">
      <c r="O6" s="25"/>
    </row>
    <row r="7" spans="1:15" ht="48" customHeight="1" x14ac:dyDescent="0.15">
      <c r="A7" s="141" t="s">
        <v>122</v>
      </c>
      <c r="B7" s="142"/>
      <c r="C7" s="143"/>
      <c r="D7" s="173" t="s">
        <v>35</v>
      </c>
      <c r="E7" s="147" t="s">
        <v>123</v>
      </c>
      <c r="F7" s="147" t="s">
        <v>124</v>
      </c>
      <c r="G7" s="147" t="s">
        <v>125</v>
      </c>
      <c r="H7" s="176" t="s">
        <v>126</v>
      </c>
      <c r="I7" s="147"/>
      <c r="J7" s="147"/>
      <c r="K7" s="147"/>
      <c r="L7" s="147"/>
      <c r="M7" s="147"/>
      <c r="N7" s="147"/>
      <c r="O7" s="153" t="s">
        <v>127</v>
      </c>
    </row>
    <row r="8" spans="1:15" x14ac:dyDescent="0.15">
      <c r="A8" s="115" t="s">
        <v>9</v>
      </c>
      <c r="B8" s="132" t="s">
        <v>10</v>
      </c>
      <c r="C8" s="135" t="s">
        <v>11</v>
      </c>
      <c r="D8" s="174"/>
      <c r="E8" s="156"/>
      <c r="F8" s="156"/>
      <c r="G8" s="156"/>
      <c r="H8" s="177"/>
      <c r="I8" s="156"/>
      <c r="J8" s="158"/>
      <c r="K8" s="158"/>
      <c r="L8" s="156"/>
      <c r="M8" s="156"/>
      <c r="N8" s="156"/>
      <c r="O8" s="154"/>
    </row>
    <row r="9" spans="1:15" x14ac:dyDescent="0.15">
      <c r="A9" s="115"/>
      <c r="B9" s="132"/>
      <c r="C9" s="135"/>
      <c r="D9" s="174"/>
      <c r="E9" s="156"/>
      <c r="F9" s="156"/>
      <c r="G9" s="156"/>
      <c r="H9" s="177"/>
      <c r="I9" s="156"/>
      <c r="J9" s="158"/>
      <c r="K9" s="158"/>
      <c r="L9" s="156"/>
      <c r="M9" s="156"/>
      <c r="N9" s="156"/>
      <c r="O9" s="154"/>
    </row>
    <row r="10" spans="1:15" ht="18.75" customHeight="1" thickBot="1" x14ac:dyDescent="0.2">
      <c r="A10" s="134"/>
      <c r="B10" s="133"/>
      <c r="C10" s="136"/>
      <c r="D10" s="175"/>
      <c r="E10" s="157"/>
      <c r="F10" s="157"/>
      <c r="G10" s="157"/>
      <c r="H10" s="178"/>
      <c r="I10" s="157"/>
      <c r="J10" s="159"/>
      <c r="K10" s="159"/>
      <c r="L10" s="157"/>
      <c r="M10" s="157"/>
      <c r="N10" s="157"/>
      <c r="O10" s="155"/>
    </row>
    <row r="11" spans="1:15" ht="21" customHeight="1" x14ac:dyDescent="0.15">
      <c r="A11" s="128" t="s">
        <v>128</v>
      </c>
      <c r="B11" s="131" t="s">
        <v>12</v>
      </c>
      <c r="C11" s="7" t="s">
        <v>13</v>
      </c>
      <c r="D11" s="27">
        <f>SUM(上北郡!F11:J11)</f>
        <v>2680</v>
      </c>
      <c r="E11" s="28">
        <f>三戸郡!O11</f>
        <v>1516</v>
      </c>
      <c r="F11" s="28">
        <f t="shared" ref="F11:F56" si="0">SUM(D11:E11)</f>
        <v>4196</v>
      </c>
      <c r="G11" s="21">
        <f>SUM(県内10市!K11:M11)</f>
        <v>6281</v>
      </c>
      <c r="H11" s="88">
        <f t="shared" ref="H11:H56" si="1">SUM(F11:G11)</f>
        <v>10477</v>
      </c>
      <c r="I11" s="91"/>
      <c r="J11" s="91"/>
      <c r="K11" s="91"/>
      <c r="L11" s="91"/>
      <c r="M11" s="91"/>
      <c r="N11" s="91"/>
      <c r="O11" s="73">
        <f>青森管轄!O11+八戸管轄!H11</f>
        <v>24888</v>
      </c>
    </row>
    <row r="12" spans="1:15" ht="21" customHeight="1" x14ac:dyDescent="0.15">
      <c r="A12" s="129"/>
      <c r="B12" s="132"/>
      <c r="C12" s="10" t="s">
        <v>14</v>
      </c>
      <c r="D12" s="31">
        <f>SUM(上北郡!F12:J12)</f>
        <v>567</v>
      </c>
      <c r="E12" s="12">
        <f>三戸郡!O12</f>
        <v>530</v>
      </c>
      <c r="F12" s="12">
        <f t="shared" si="0"/>
        <v>1097</v>
      </c>
      <c r="G12" s="12">
        <f>SUM(県内10市!K12:M12)</f>
        <v>2734</v>
      </c>
      <c r="H12" s="87">
        <f t="shared" si="1"/>
        <v>3831</v>
      </c>
      <c r="I12" s="33"/>
      <c r="J12" s="33"/>
      <c r="K12" s="33"/>
      <c r="L12" s="33"/>
      <c r="M12" s="33"/>
      <c r="N12" s="33"/>
      <c r="O12" s="74">
        <f>青森管轄!O12+八戸管轄!H12</f>
        <v>8713</v>
      </c>
    </row>
    <row r="13" spans="1:15" ht="21" customHeight="1" x14ac:dyDescent="0.15">
      <c r="A13" s="129"/>
      <c r="B13" s="132"/>
      <c r="C13" s="10" t="s">
        <v>15</v>
      </c>
      <c r="D13" s="31">
        <f>SUM(上北郡!F13:J13)</f>
        <v>3247</v>
      </c>
      <c r="E13" s="12">
        <f>三戸郡!O13</f>
        <v>2046</v>
      </c>
      <c r="F13" s="12">
        <f t="shared" si="0"/>
        <v>5293</v>
      </c>
      <c r="G13" s="12">
        <f>SUM(県内10市!K13:M13)</f>
        <v>9015</v>
      </c>
      <c r="H13" s="87">
        <f t="shared" si="1"/>
        <v>14308</v>
      </c>
      <c r="I13" s="33"/>
      <c r="J13" s="33"/>
      <c r="K13" s="33"/>
      <c r="L13" s="33"/>
      <c r="M13" s="33"/>
      <c r="N13" s="33"/>
      <c r="O13" s="74">
        <f>青森管轄!O13+八戸管轄!H13</f>
        <v>33601</v>
      </c>
    </row>
    <row r="14" spans="1:15" ht="21" customHeight="1" x14ac:dyDescent="0.15">
      <c r="A14" s="129"/>
      <c r="B14" s="132" t="s">
        <v>16</v>
      </c>
      <c r="C14" s="10" t="s">
        <v>13</v>
      </c>
      <c r="D14" s="31">
        <f>SUM(上北郡!F14:J14)</f>
        <v>4000</v>
      </c>
      <c r="E14" s="12">
        <f>三戸郡!O14</f>
        <v>2544</v>
      </c>
      <c r="F14" s="12">
        <f t="shared" si="0"/>
        <v>6544</v>
      </c>
      <c r="G14" s="12">
        <f>SUM(県内10市!K14:M14)</f>
        <v>12151</v>
      </c>
      <c r="H14" s="87">
        <f t="shared" si="1"/>
        <v>18695</v>
      </c>
      <c r="I14" s="33"/>
      <c r="J14" s="33"/>
      <c r="K14" s="33"/>
      <c r="L14" s="33"/>
      <c r="M14" s="33"/>
      <c r="N14" s="33"/>
      <c r="O14" s="74">
        <f>青森管轄!O14+八戸管轄!H14</f>
        <v>46241</v>
      </c>
    </row>
    <row r="15" spans="1:15" ht="21" customHeight="1" x14ac:dyDescent="0.15">
      <c r="A15" s="129"/>
      <c r="B15" s="132"/>
      <c r="C15" s="10" t="s">
        <v>14</v>
      </c>
      <c r="D15" s="31">
        <f>SUM(上北郡!F15:J15)</f>
        <v>48</v>
      </c>
      <c r="E15" s="12">
        <f>三戸郡!O15</f>
        <v>47</v>
      </c>
      <c r="F15" s="12">
        <f t="shared" si="0"/>
        <v>95</v>
      </c>
      <c r="G15" s="12">
        <f>SUM(県内10市!K15:M15)</f>
        <v>158</v>
      </c>
      <c r="H15" s="87">
        <f t="shared" si="1"/>
        <v>253</v>
      </c>
      <c r="I15" s="33"/>
      <c r="J15" s="33"/>
      <c r="K15" s="33"/>
      <c r="L15" s="33"/>
      <c r="M15" s="33"/>
      <c r="N15" s="33"/>
      <c r="O15" s="74">
        <f>青森管轄!O15+八戸管轄!H15</f>
        <v>665</v>
      </c>
    </row>
    <row r="16" spans="1:15" ht="21" customHeight="1" x14ac:dyDescent="0.15">
      <c r="A16" s="129"/>
      <c r="B16" s="132"/>
      <c r="C16" s="10" t="s">
        <v>15</v>
      </c>
      <c r="D16" s="31">
        <f>SUM(上北郡!F16:J16)</f>
        <v>4048</v>
      </c>
      <c r="E16" s="12">
        <f>三戸郡!O16</f>
        <v>2591</v>
      </c>
      <c r="F16" s="12">
        <f t="shared" si="0"/>
        <v>6639</v>
      </c>
      <c r="G16" s="12">
        <f>SUM(県内10市!K16:M16)</f>
        <v>12309</v>
      </c>
      <c r="H16" s="87">
        <f t="shared" si="1"/>
        <v>18948</v>
      </c>
      <c r="I16" s="33"/>
      <c r="J16" s="33"/>
      <c r="K16" s="33"/>
      <c r="L16" s="33"/>
      <c r="M16" s="33"/>
      <c r="N16" s="33"/>
      <c r="O16" s="74">
        <f>青森管轄!O16+八戸管轄!H16</f>
        <v>46906</v>
      </c>
    </row>
    <row r="17" spans="1:15" ht="21" customHeight="1" x14ac:dyDescent="0.15">
      <c r="A17" s="129"/>
      <c r="B17" s="132" t="s">
        <v>17</v>
      </c>
      <c r="C17" s="10" t="s">
        <v>13</v>
      </c>
      <c r="D17" s="31">
        <f>SUM(上北郡!F17:J17)</f>
        <v>17</v>
      </c>
      <c r="E17" s="12">
        <f>三戸郡!O17</f>
        <v>9</v>
      </c>
      <c r="F17" s="12">
        <f t="shared" si="0"/>
        <v>26</v>
      </c>
      <c r="G17" s="12">
        <f>SUM(県内10市!K17:M17)</f>
        <v>44</v>
      </c>
      <c r="H17" s="87">
        <f t="shared" si="1"/>
        <v>70</v>
      </c>
      <c r="I17" s="33"/>
      <c r="J17" s="33"/>
      <c r="K17" s="33"/>
      <c r="L17" s="33"/>
      <c r="M17" s="33"/>
      <c r="N17" s="33"/>
      <c r="O17" s="74">
        <f>青森管轄!O17+八戸管轄!H17</f>
        <v>171</v>
      </c>
    </row>
    <row r="18" spans="1:15" ht="21" customHeight="1" x14ac:dyDescent="0.15">
      <c r="A18" s="129"/>
      <c r="B18" s="132"/>
      <c r="C18" s="10" t="s">
        <v>14</v>
      </c>
      <c r="D18" s="31">
        <f>SUM(上北郡!F18:J18)</f>
        <v>44</v>
      </c>
      <c r="E18" s="12">
        <f>三戸郡!O18</f>
        <v>36</v>
      </c>
      <c r="F18" s="12">
        <f t="shared" si="0"/>
        <v>80</v>
      </c>
      <c r="G18" s="12">
        <f>SUM(県内10市!K18:M18)</f>
        <v>496</v>
      </c>
      <c r="H18" s="87">
        <f t="shared" si="1"/>
        <v>576</v>
      </c>
      <c r="I18" s="33"/>
      <c r="J18" s="33"/>
      <c r="K18" s="33"/>
      <c r="L18" s="33"/>
      <c r="M18" s="33"/>
      <c r="N18" s="33"/>
      <c r="O18" s="74">
        <f>青森管轄!O18+八戸管轄!H18</f>
        <v>877</v>
      </c>
    </row>
    <row r="19" spans="1:15" ht="21" customHeight="1" x14ac:dyDescent="0.15">
      <c r="A19" s="129"/>
      <c r="B19" s="132"/>
      <c r="C19" s="10" t="s">
        <v>15</v>
      </c>
      <c r="D19" s="31">
        <f>SUM(上北郡!F19:J19)</f>
        <v>61</v>
      </c>
      <c r="E19" s="12">
        <f>三戸郡!O19</f>
        <v>45</v>
      </c>
      <c r="F19" s="12">
        <f t="shared" si="0"/>
        <v>106</v>
      </c>
      <c r="G19" s="12">
        <f>SUM(県内10市!K19:M19)</f>
        <v>540</v>
      </c>
      <c r="H19" s="87">
        <f t="shared" si="1"/>
        <v>646</v>
      </c>
      <c r="I19" s="33"/>
      <c r="J19" s="33"/>
      <c r="K19" s="33"/>
      <c r="L19" s="33"/>
      <c r="M19" s="33"/>
      <c r="N19" s="33"/>
      <c r="O19" s="74">
        <f>青森管轄!O19+八戸管轄!H19</f>
        <v>1048</v>
      </c>
    </row>
    <row r="20" spans="1:15" ht="21" customHeight="1" x14ac:dyDescent="0.15">
      <c r="A20" s="129"/>
      <c r="B20" s="132" t="s">
        <v>5</v>
      </c>
      <c r="C20" s="10" t="s">
        <v>13</v>
      </c>
      <c r="D20" s="31">
        <f>SUM(上北郡!F20:J20)</f>
        <v>6697</v>
      </c>
      <c r="E20" s="12">
        <f>三戸郡!O20</f>
        <v>4069</v>
      </c>
      <c r="F20" s="12">
        <f t="shared" si="0"/>
        <v>10766</v>
      </c>
      <c r="G20" s="12">
        <f>SUM(県内10市!K20:M20)</f>
        <v>18476</v>
      </c>
      <c r="H20" s="87">
        <f t="shared" si="1"/>
        <v>29242</v>
      </c>
      <c r="I20" s="11"/>
      <c r="J20" s="11"/>
      <c r="K20" s="11"/>
      <c r="L20" s="11"/>
      <c r="M20" s="11"/>
      <c r="N20" s="11"/>
      <c r="O20" s="74">
        <f>青森管轄!O20+八戸管轄!H20</f>
        <v>71300</v>
      </c>
    </row>
    <row r="21" spans="1:15" ht="21" customHeight="1" x14ac:dyDescent="0.15">
      <c r="A21" s="129"/>
      <c r="B21" s="132"/>
      <c r="C21" s="10" t="s">
        <v>14</v>
      </c>
      <c r="D21" s="31">
        <f>SUM(上北郡!F21:J21)</f>
        <v>659</v>
      </c>
      <c r="E21" s="12">
        <f>三戸郡!O21</f>
        <v>613</v>
      </c>
      <c r="F21" s="12">
        <f t="shared" si="0"/>
        <v>1272</v>
      </c>
      <c r="G21" s="21">
        <f>SUM(県内10市!K21:M21)</f>
        <v>3388</v>
      </c>
      <c r="H21" s="87">
        <f t="shared" si="1"/>
        <v>4660</v>
      </c>
      <c r="I21" s="11"/>
      <c r="J21" s="11"/>
      <c r="K21" s="11"/>
      <c r="L21" s="11"/>
      <c r="M21" s="11"/>
      <c r="N21" s="11"/>
      <c r="O21" s="74">
        <f>青森管轄!O21+八戸管轄!H21</f>
        <v>10255</v>
      </c>
    </row>
    <row r="22" spans="1:15" ht="21" customHeight="1" thickBot="1" x14ac:dyDescent="0.2">
      <c r="A22" s="130"/>
      <c r="B22" s="133"/>
      <c r="C22" s="13" t="s">
        <v>15</v>
      </c>
      <c r="D22" s="86">
        <f>SUM(上北郡!F22:J22)</f>
        <v>7356</v>
      </c>
      <c r="E22" s="34">
        <f>三戸郡!O22</f>
        <v>4682</v>
      </c>
      <c r="F22" s="70">
        <f t="shared" si="0"/>
        <v>12038</v>
      </c>
      <c r="G22" s="44">
        <f>SUM(県内10市!K22:M22)</f>
        <v>21864</v>
      </c>
      <c r="H22" s="84">
        <f t="shared" si="1"/>
        <v>33902</v>
      </c>
      <c r="I22" s="18"/>
      <c r="J22" s="18"/>
      <c r="K22" s="18"/>
      <c r="L22" s="18"/>
      <c r="M22" s="18"/>
      <c r="N22" s="18"/>
      <c r="O22" s="75">
        <f>青森管轄!O22+八戸管轄!H22</f>
        <v>81555</v>
      </c>
    </row>
    <row r="23" spans="1:15" ht="21" customHeight="1" x14ac:dyDescent="0.15">
      <c r="A23" s="128" t="s">
        <v>129</v>
      </c>
      <c r="B23" s="131" t="s">
        <v>12</v>
      </c>
      <c r="C23" s="7" t="s">
        <v>13</v>
      </c>
      <c r="D23" s="27">
        <f>SUM(上北郡!F23:J23)</f>
        <v>54</v>
      </c>
      <c r="E23" s="28">
        <f>三戸郡!O23</f>
        <v>18</v>
      </c>
      <c r="F23" s="34">
        <f t="shared" si="0"/>
        <v>72</v>
      </c>
      <c r="G23" s="34">
        <f>SUM(県内10市!K23:M23)</f>
        <v>90</v>
      </c>
      <c r="H23" s="92">
        <f t="shared" si="1"/>
        <v>162</v>
      </c>
      <c r="I23" s="91"/>
      <c r="J23" s="91"/>
      <c r="K23" s="91"/>
      <c r="L23" s="91"/>
      <c r="M23" s="91"/>
      <c r="N23" s="91"/>
      <c r="O23" s="73">
        <f>青森管轄!O23+八戸管轄!H23</f>
        <v>405</v>
      </c>
    </row>
    <row r="24" spans="1:15" ht="21" customHeight="1" x14ac:dyDescent="0.15">
      <c r="A24" s="129"/>
      <c r="B24" s="132"/>
      <c r="C24" s="10" t="s">
        <v>14</v>
      </c>
      <c r="D24" s="31">
        <f>SUM(上北郡!F24:J24)</f>
        <v>155</v>
      </c>
      <c r="E24" s="12">
        <f>三戸郡!O24</f>
        <v>70</v>
      </c>
      <c r="F24" s="12">
        <f t="shared" si="0"/>
        <v>225</v>
      </c>
      <c r="G24" s="12">
        <f>SUM(県内10市!K24:M24)</f>
        <v>367</v>
      </c>
      <c r="H24" s="87">
        <f t="shared" si="1"/>
        <v>592</v>
      </c>
      <c r="I24" s="33"/>
      <c r="J24" s="33"/>
      <c r="K24" s="33"/>
      <c r="L24" s="33"/>
      <c r="M24" s="33"/>
      <c r="N24" s="33"/>
      <c r="O24" s="74">
        <f>青森管轄!O24+八戸管轄!H24</f>
        <v>1342</v>
      </c>
    </row>
    <row r="25" spans="1:15" ht="21" customHeight="1" x14ac:dyDescent="0.15">
      <c r="A25" s="129"/>
      <c r="B25" s="132"/>
      <c r="C25" s="10" t="s">
        <v>15</v>
      </c>
      <c r="D25" s="31">
        <f>SUM(上北郡!F25:J25)</f>
        <v>209</v>
      </c>
      <c r="E25" s="12">
        <f>三戸郡!O25</f>
        <v>88</v>
      </c>
      <c r="F25" s="12">
        <f t="shared" si="0"/>
        <v>297</v>
      </c>
      <c r="G25" s="12">
        <f>SUM(県内10市!K25:M25)</f>
        <v>457</v>
      </c>
      <c r="H25" s="87">
        <f t="shared" si="1"/>
        <v>754</v>
      </c>
      <c r="I25" s="33"/>
      <c r="J25" s="33"/>
      <c r="K25" s="33"/>
      <c r="L25" s="33"/>
      <c r="M25" s="33"/>
      <c r="N25" s="33"/>
      <c r="O25" s="74">
        <f>青森管轄!O25+八戸管轄!H25</f>
        <v>1747</v>
      </c>
    </row>
    <row r="26" spans="1:15" ht="21" customHeight="1" x14ac:dyDescent="0.15">
      <c r="A26" s="129"/>
      <c r="B26" s="132" t="s">
        <v>16</v>
      </c>
      <c r="C26" s="10" t="s">
        <v>13</v>
      </c>
      <c r="D26" s="31">
        <f>SUM(上北郡!F26:J26)</f>
        <v>148</v>
      </c>
      <c r="E26" s="12">
        <f>三戸郡!O26</f>
        <v>85</v>
      </c>
      <c r="F26" s="12">
        <f t="shared" si="0"/>
        <v>233</v>
      </c>
      <c r="G26" s="12">
        <f>SUM(県内10市!K26:M26)</f>
        <v>451</v>
      </c>
      <c r="H26" s="87">
        <f t="shared" si="1"/>
        <v>684</v>
      </c>
      <c r="I26" s="33"/>
      <c r="J26" s="33"/>
      <c r="K26" s="33"/>
      <c r="L26" s="33"/>
      <c r="M26" s="33"/>
      <c r="N26" s="33"/>
      <c r="O26" s="74">
        <f>青森管轄!O26+八戸管轄!H26</f>
        <v>1722</v>
      </c>
    </row>
    <row r="27" spans="1:15" ht="21" customHeight="1" x14ac:dyDescent="0.15">
      <c r="A27" s="129"/>
      <c r="B27" s="132"/>
      <c r="C27" s="10" t="s">
        <v>14</v>
      </c>
      <c r="D27" s="31">
        <f>SUM(上北郡!F27:J27)</f>
        <v>38</v>
      </c>
      <c r="E27" s="12">
        <f>三戸郡!O27</f>
        <v>20</v>
      </c>
      <c r="F27" s="12">
        <f t="shared" si="0"/>
        <v>58</v>
      </c>
      <c r="G27" s="12">
        <f>SUM(県内10市!K27:M27)</f>
        <v>42</v>
      </c>
      <c r="H27" s="87">
        <f t="shared" si="1"/>
        <v>100</v>
      </c>
      <c r="I27" s="33"/>
      <c r="J27" s="33"/>
      <c r="K27" s="33"/>
      <c r="L27" s="33"/>
      <c r="M27" s="33"/>
      <c r="N27" s="33"/>
      <c r="O27" s="74">
        <f>青森管轄!O27+八戸管轄!H27</f>
        <v>325</v>
      </c>
    </row>
    <row r="28" spans="1:15" ht="21" customHeight="1" x14ac:dyDescent="0.15">
      <c r="A28" s="129"/>
      <c r="B28" s="132"/>
      <c r="C28" s="10" t="s">
        <v>15</v>
      </c>
      <c r="D28" s="31">
        <f>SUM(上北郡!F28:J28)</f>
        <v>186</v>
      </c>
      <c r="E28" s="12">
        <f>三戸郡!O28</f>
        <v>105</v>
      </c>
      <c r="F28" s="12">
        <f t="shared" si="0"/>
        <v>291</v>
      </c>
      <c r="G28" s="12">
        <f>SUM(県内10市!K28:M28)</f>
        <v>493</v>
      </c>
      <c r="H28" s="87">
        <f t="shared" si="1"/>
        <v>784</v>
      </c>
      <c r="I28" s="33"/>
      <c r="J28" s="33"/>
      <c r="K28" s="33"/>
      <c r="L28" s="33"/>
      <c r="M28" s="33"/>
      <c r="N28" s="33"/>
      <c r="O28" s="74">
        <f>青森管轄!O28+八戸管轄!H28</f>
        <v>2047</v>
      </c>
    </row>
    <row r="29" spans="1:15" ht="21" customHeight="1" x14ac:dyDescent="0.15">
      <c r="A29" s="129"/>
      <c r="B29" s="132" t="s">
        <v>5</v>
      </c>
      <c r="C29" s="10" t="s">
        <v>13</v>
      </c>
      <c r="D29" s="31">
        <f>SUM(上北郡!F29:J29)</f>
        <v>202</v>
      </c>
      <c r="E29" s="12">
        <f>三戸郡!O29</f>
        <v>103</v>
      </c>
      <c r="F29" s="12">
        <f t="shared" si="0"/>
        <v>305</v>
      </c>
      <c r="G29" s="12">
        <f>SUM(県内10市!K29:M29)</f>
        <v>541</v>
      </c>
      <c r="H29" s="87">
        <f t="shared" si="1"/>
        <v>846</v>
      </c>
      <c r="I29" s="11"/>
      <c r="J29" s="11"/>
      <c r="K29" s="11"/>
      <c r="L29" s="11"/>
      <c r="M29" s="11"/>
      <c r="N29" s="11"/>
      <c r="O29" s="74">
        <f>青森管轄!O29+八戸管轄!H29</f>
        <v>2127</v>
      </c>
    </row>
    <row r="30" spans="1:15" ht="21" customHeight="1" x14ac:dyDescent="0.15">
      <c r="A30" s="129"/>
      <c r="B30" s="132"/>
      <c r="C30" s="10" t="s">
        <v>14</v>
      </c>
      <c r="D30" s="31">
        <f>SUM(上北郡!F30:J30)</f>
        <v>193</v>
      </c>
      <c r="E30" s="12">
        <f>三戸郡!O30</f>
        <v>90</v>
      </c>
      <c r="F30" s="12">
        <f t="shared" si="0"/>
        <v>283</v>
      </c>
      <c r="G30" s="12">
        <f>SUM(県内10市!K30:M30)</f>
        <v>409</v>
      </c>
      <c r="H30" s="87">
        <f t="shared" si="1"/>
        <v>692</v>
      </c>
      <c r="I30" s="11"/>
      <c r="J30" s="11"/>
      <c r="K30" s="11"/>
      <c r="L30" s="11"/>
      <c r="M30" s="11"/>
      <c r="N30" s="11"/>
      <c r="O30" s="74">
        <f>青森管轄!O30+八戸管轄!H30</f>
        <v>1667</v>
      </c>
    </row>
    <row r="31" spans="1:15" ht="21" customHeight="1" thickBot="1" x14ac:dyDescent="0.2">
      <c r="A31" s="130"/>
      <c r="B31" s="133"/>
      <c r="C31" s="13" t="s">
        <v>15</v>
      </c>
      <c r="D31" s="86">
        <f>SUM(上北郡!F31:J31)</f>
        <v>395</v>
      </c>
      <c r="E31" s="34">
        <f>三戸郡!O31</f>
        <v>193</v>
      </c>
      <c r="F31" s="70">
        <f t="shared" si="0"/>
        <v>588</v>
      </c>
      <c r="G31" s="70">
        <f>SUM(県内10市!K31:M31)</f>
        <v>950</v>
      </c>
      <c r="H31" s="84">
        <f t="shared" si="1"/>
        <v>1538</v>
      </c>
      <c r="I31" s="18"/>
      <c r="J31" s="18"/>
      <c r="K31" s="18"/>
      <c r="L31" s="18"/>
      <c r="M31" s="18"/>
      <c r="N31" s="18"/>
      <c r="O31" s="75">
        <f>青森管轄!O31+八戸管轄!H31</f>
        <v>3794</v>
      </c>
    </row>
    <row r="32" spans="1:15" ht="21" customHeight="1" x14ac:dyDescent="0.15">
      <c r="A32" s="128" t="s">
        <v>33</v>
      </c>
      <c r="B32" s="131" t="s">
        <v>12</v>
      </c>
      <c r="C32" s="7" t="s">
        <v>13</v>
      </c>
      <c r="D32" s="27">
        <f>SUM(上北郡!F32:J32)</f>
        <v>13037</v>
      </c>
      <c r="E32" s="28">
        <f>三戸郡!O32</f>
        <v>9045</v>
      </c>
      <c r="F32" s="34">
        <f t="shared" si="0"/>
        <v>22082</v>
      </c>
      <c r="G32" s="34">
        <f>SUM(県内10市!K32:M32)</f>
        <v>51251</v>
      </c>
      <c r="H32" s="92">
        <f t="shared" si="1"/>
        <v>73333</v>
      </c>
      <c r="I32" s="91"/>
      <c r="J32" s="91"/>
      <c r="K32" s="91"/>
      <c r="L32" s="91"/>
      <c r="M32" s="91"/>
      <c r="N32" s="91"/>
      <c r="O32" s="73">
        <f>青森管轄!O32+八戸管轄!H32</f>
        <v>176344</v>
      </c>
    </row>
    <row r="33" spans="1:15" ht="21" customHeight="1" x14ac:dyDescent="0.15">
      <c r="A33" s="129"/>
      <c r="B33" s="132"/>
      <c r="C33" s="10" t="s">
        <v>14</v>
      </c>
      <c r="D33" s="31">
        <f>SUM(上北郡!F33:J33)</f>
        <v>47</v>
      </c>
      <c r="E33" s="12">
        <f>三戸郡!O33</f>
        <v>20</v>
      </c>
      <c r="F33" s="12">
        <f t="shared" si="0"/>
        <v>67</v>
      </c>
      <c r="G33" s="12">
        <f>SUM(県内10市!K33:M33)</f>
        <v>108</v>
      </c>
      <c r="H33" s="87">
        <f t="shared" si="1"/>
        <v>175</v>
      </c>
      <c r="I33" s="33"/>
      <c r="J33" s="33"/>
      <c r="K33" s="33"/>
      <c r="L33" s="33"/>
      <c r="M33" s="33"/>
      <c r="N33" s="33"/>
      <c r="O33" s="74">
        <f>青森管轄!O33+八戸管轄!H33</f>
        <v>648</v>
      </c>
    </row>
    <row r="34" spans="1:15" ht="21" customHeight="1" x14ac:dyDescent="0.15">
      <c r="A34" s="129"/>
      <c r="B34" s="132"/>
      <c r="C34" s="10" t="s">
        <v>15</v>
      </c>
      <c r="D34" s="31">
        <f>SUM(上北郡!F34:J34)</f>
        <v>13084</v>
      </c>
      <c r="E34" s="12">
        <f>三戸郡!O34</f>
        <v>9065</v>
      </c>
      <c r="F34" s="12">
        <f t="shared" si="0"/>
        <v>22149</v>
      </c>
      <c r="G34" s="12">
        <f>SUM(県内10市!K34:M34)</f>
        <v>51359</v>
      </c>
      <c r="H34" s="87">
        <f t="shared" si="1"/>
        <v>73508</v>
      </c>
      <c r="I34" s="33"/>
      <c r="J34" s="33"/>
      <c r="K34" s="33"/>
      <c r="L34" s="33"/>
      <c r="M34" s="33"/>
      <c r="N34" s="33"/>
      <c r="O34" s="74">
        <f>青森管轄!O34+八戸管轄!H34</f>
        <v>176992</v>
      </c>
    </row>
    <row r="35" spans="1:15" ht="21" customHeight="1" x14ac:dyDescent="0.15">
      <c r="A35" s="129"/>
      <c r="B35" s="132" t="s">
        <v>16</v>
      </c>
      <c r="C35" s="10" t="s">
        <v>13</v>
      </c>
      <c r="D35" s="31">
        <f>SUM(上北郡!F35:J35)</f>
        <v>16302</v>
      </c>
      <c r="E35" s="12">
        <f>三戸郡!O35</f>
        <v>12486</v>
      </c>
      <c r="F35" s="12">
        <f t="shared" si="0"/>
        <v>28788</v>
      </c>
      <c r="G35" s="12">
        <f>SUM(県内10市!K35:M35)</f>
        <v>68996</v>
      </c>
      <c r="H35" s="87">
        <f t="shared" si="1"/>
        <v>97784</v>
      </c>
      <c r="I35" s="33"/>
      <c r="J35" s="33"/>
      <c r="K35" s="33"/>
      <c r="L35" s="33"/>
      <c r="M35" s="33"/>
      <c r="N35" s="33"/>
      <c r="O35" s="74">
        <f>青森管轄!O35+八戸管轄!H35</f>
        <v>230895</v>
      </c>
    </row>
    <row r="36" spans="1:15" ht="21" customHeight="1" x14ac:dyDescent="0.15">
      <c r="A36" s="129"/>
      <c r="B36" s="132"/>
      <c r="C36" s="10" t="s">
        <v>14</v>
      </c>
      <c r="D36" s="31">
        <f>SUM(上北郡!F36:J36)</f>
        <v>87</v>
      </c>
      <c r="E36" s="12">
        <f>三戸郡!O36</f>
        <v>52</v>
      </c>
      <c r="F36" s="12">
        <f t="shared" si="0"/>
        <v>139</v>
      </c>
      <c r="G36" s="12">
        <f>SUM(県内10市!K36:M36)</f>
        <v>529</v>
      </c>
      <c r="H36" s="87">
        <f t="shared" si="1"/>
        <v>668</v>
      </c>
      <c r="I36" s="33"/>
      <c r="J36" s="33"/>
      <c r="K36" s="33"/>
      <c r="L36" s="33"/>
      <c r="M36" s="33"/>
      <c r="N36" s="33"/>
      <c r="O36" s="74">
        <f>青森管轄!O36+八戸管轄!H36</f>
        <v>1842</v>
      </c>
    </row>
    <row r="37" spans="1:15" ht="21" customHeight="1" x14ac:dyDescent="0.15">
      <c r="A37" s="129"/>
      <c r="B37" s="132"/>
      <c r="C37" s="10" t="s">
        <v>15</v>
      </c>
      <c r="D37" s="31">
        <f>SUM(上北郡!F37:J37)</f>
        <v>16389</v>
      </c>
      <c r="E37" s="12">
        <f>三戸郡!O37</f>
        <v>12538</v>
      </c>
      <c r="F37" s="12">
        <f t="shared" si="0"/>
        <v>28927</v>
      </c>
      <c r="G37" s="12">
        <f>SUM(県内10市!K37:M37)</f>
        <v>69525</v>
      </c>
      <c r="H37" s="87">
        <f t="shared" si="1"/>
        <v>98452</v>
      </c>
      <c r="I37" s="33"/>
      <c r="J37" s="33"/>
      <c r="K37" s="33"/>
      <c r="L37" s="33"/>
      <c r="M37" s="33"/>
      <c r="N37" s="33"/>
      <c r="O37" s="74">
        <f>青森管轄!O37+八戸管轄!H37</f>
        <v>232737</v>
      </c>
    </row>
    <row r="38" spans="1:15" ht="21" customHeight="1" x14ac:dyDescent="0.15">
      <c r="A38" s="129"/>
      <c r="B38" s="132" t="s">
        <v>5</v>
      </c>
      <c r="C38" s="10" t="s">
        <v>13</v>
      </c>
      <c r="D38" s="31">
        <f>SUM(上北郡!F38:J38)</f>
        <v>29339</v>
      </c>
      <c r="E38" s="12">
        <f>三戸郡!O38</f>
        <v>21531</v>
      </c>
      <c r="F38" s="12">
        <f t="shared" si="0"/>
        <v>50870</v>
      </c>
      <c r="G38" s="12">
        <f>SUM(県内10市!K38:M38)</f>
        <v>120247</v>
      </c>
      <c r="H38" s="87">
        <f t="shared" si="1"/>
        <v>171117</v>
      </c>
      <c r="I38" s="11"/>
      <c r="J38" s="11"/>
      <c r="K38" s="11"/>
      <c r="L38" s="11"/>
      <c r="M38" s="11"/>
      <c r="N38" s="11"/>
      <c r="O38" s="74">
        <f>青森管轄!O38+八戸管轄!H38</f>
        <v>407239</v>
      </c>
    </row>
    <row r="39" spans="1:15" ht="21" customHeight="1" x14ac:dyDescent="0.15">
      <c r="A39" s="129"/>
      <c r="B39" s="132"/>
      <c r="C39" s="10" t="s">
        <v>14</v>
      </c>
      <c r="D39" s="31">
        <f>SUM(上北郡!F39:J39)</f>
        <v>134</v>
      </c>
      <c r="E39" s="12">
        <f>三戸郡!O39</f>
        <v>72</v>
      </c>
      <c r="F39" s="12">
        <f t="shared" si="0"/>
        <v>206</v>
      </c>
      <c r="G39" s="12">
        <f>SUM(県内10市!K39:M39)</f>
        <v>637</v>
      </c>
      <c r="H39" s="87">
        <f t="shared" si="1"/>
        <v>843</v>
      </c>
      <c r="I39" s="11"/>
      <c r="J39" s="11"/>
      <c r="K39" s="11"/>
      <c r="L39" s="11"/>
      <c r="M39" s="11"/>
      <c r="N39" s="11"/>
      <c r="O39" s="74">
        <f>青森管轄!O39+八戸管轄!H39</f>
        <v>2490</v>
      </c>
    </row>
    <row r="40" spans="1:15" ht="21" customHeight="1" thickBot="1" x14ac:dyDescent="0.2">
      <c r="A40" s="130"/>
      <c r="B40" s="133"/>
      <c r="C40" s="13" t="s">
        <v>15</v>
      </c>
      <c r="D40" s="86">
        <f>SUM(上北郡!F40:J40)</f>
        <v>29473</v>
      </c>
      <c r="E40" s="34">
        <f>三戸郡!O40</f>
        <v>21603</v>
      </c>
      <c r="F40" s="70">
        <f t="shared" si="0"/>
        <v>51076</v>
      </c>
      <c r="G40" s="70">
        <f>SUM(県内10市!K40:M40)</f>
        <v>120884</v>
      </c>
      <c r="H40" s="84">
        <f t="shared" si="1"/>
        <v>171960</v>
      </c>
      <c r="I40" s="18"/>
      <c r="J40" s="18"/>
      <c r="K40" s="18"/>
      <c r="L40" s="18"/>
      <c r="M40" s="18"/>
      <c r="N40" s="18"/>
      <c r="O40" s="75">
        <f>青森管轄!O40+八戸管轄!H40</f>
        <v>409729</v>
      </c>
    </row>
    <row r="41" spans="1:15" ht="21" customHeight="1" x14ac:dyDescent="0.15">
      <c r="A41" s="97" t="s">
        <v>18</v>
      </c>
      <c r="B41" s="98"/>
      <c r="C41" s="7" t="s">
        <v>13</v>
      </c>
      <c r="D41" s="27">
        <f>SUM(上北郡!F41:J41)</f>
        <v>1027</v>
      </c>
      <c r="E41" s="28">
        <f>三戸郡!O41</f>
        <v>718</v>
      </c>
      <c r="F41" s="34">
        <f t="shared" si="0"/>
        <v>1745</v>
      </c>
      <c r="G41" s="34">
        <f>SUM(県内10市!K41:M41)</f>
        <v>3964</v>
      </c>
      <c r="H41" s="92">
        <f t="shared" si="1"/>
        <v>5709</v>
      </c>
      <c r="I41" s="91"/>
      <c r="J41" s="91"/>
      <c r="K41" s="91"/>
      <c r="L41" s="91"/>
      <c r="M41" s="91"/>
      <c r="N41" s="91"/>
      <c r="O41" s="73">
        <f>青森管轄!O41+八戸管轄!H41</f>
        <v>14693</v>
      </c>
    </row>
    <row r="42" spans="1:15" ht="21" customHeight="1" x14ac:dyDescent="0.15">
      <c r="A42" s="99"/>
      <c r="B42" s="100"/>
      <c r="C42" s="10" t="s">
        <v>14</v>
      </c>
      <c r="D42" s="31">
        <f>SUM(上北郡!F42:J42)</f>
        <v>325</v>
      </c>
      <c r="E42" s="12">
        <f>三戸郡!O42</f>
        <v>232</v>
      </c>
      <c r="F42" s="12">
        <f t="shared" si="0"/>
        <v>557</v>
      </c>
      <c r="G42" s="12">
        <f>SUM(県内10市!K42:M42)</f>
        <v>1553</v>
      </c>
      <c r="H42" s="87">
        <f t="shared" si="1"/>
        <v>2110</v>
      </c>
      <c r="I42" s="33"/>
      <c r="J42" s="33"/>
      <c r="K42" s="33"/>
      <c r="L42" s="33"/>
      <c r="M42" s="33"/>
      <c r="N42" s="33"/>
      <c r="O42" s="74">
        <f>青森管轄!O42+八戸管轄!H42</f>
        <v>5244</v>
      </c>
    </row>
    <row r="43" spans="1:15" ht="21" customHeight="1" thickBot="1" x14ac:dyDescent="0.2">
      <c r="A43" s="101"/>
      <c r="B43" s="102"/>
      <c r="C43" s="13" t="s">
        <v>15</v>
      </c>
      <c r="D43" s="86">
        <f>SUM(上北郡!F43:J43)</f>
        <v>1352</v>
      </c>
      <c r="E43" s="34">
        <f>三戸郡!O43</f>
        <v>950</v>
      </c>
      <c r="F43" s="70">
        <f t="shared" si="0"/>
        <v>2302</v>
      </c>
      <c r="G43" s="70">
        <f>SUM(県内10市!K43:M43)</f>
        <v>5517</v>
      </c>
      <c r="H43" s="84">
        <f t="shared" si="1"/>
        <v>7819</v>
      </c>
      <c r="I43" s="93"/>
      <c r="J43" s="93"/>
      <c r="K43" s="93"/>
      <c r="L43" s="93"/>
      <c r="M43" s="93"/>
      <c r="N43" s="93"/>
      <c r="O43" s="75">
        <f>青森管轄!O43+八戸管轄!H43</f>
        <v>19937</v>
      </c>
    </row>
    <row r="44" spans="1:15" ht="21" customHeight="1" x14ac:dyDescent="0.15">
      <c r="A44" s="97" t="s">
        <v>19</v>
      </c>
      <c r="B44" s="98"/>
      <c r="C44" s="7" t="s">
        <v>13</v>
      </c>
      <c r="D44" s="27">
        <f>SUM(上北郡!F44:J44)</f>
        <v>821</v>
      </c>
      <c r="E44" s="28">
        <f>三戸郡!O44</f>
        <v>369</v>
      </c>
      <c r="F44" s="34">
        <f t="shared" si="0"/>
        <v>1190</v>
      </c>
      <c r="G44" s="34">
        <f>SUM(県内10市!K44:M44)</f>
        <v>1822</v>
      </c>
      <c r="H44" s="92">
        <f t="shared" si="1"/>
        <v>3012</v>
      </c>
      <c r="I44" s="91"/>
      <c r="J44" s="91"/>
      <c r="K44" s="91"/>
      <c r="L44" s="91"/>
      <c r="M44" s="91"/>
      <c r="N44" s="91"/>
      <c r="O44" s="73">
        <f>青森管轄!O44+八戸管轄!H44</f>
        <v>9490</v>
      </c>
    </row>
    <row r="45" spans="1:15" ht="21" customHeight="1" x14ac:dyDescent="0.15">
      <c r="A45" s="99"/>
      <c r="B45" s="100"/>
      <c r="C45" s="10" t="s">
        <v>14</v>
      </c>
      <c r="D45" s="31">
        <f>SUM(上北郡!F45:J45)</f>
        <v>3</v>
      </c>
      <c r="E45" s="12">
        <f>三戸郡!O45</f>
        <v>0</v>
      </c>
      <c r="F45" s="12">
        <f t="shared" si="0"/>
        <v>3</v>
      </c>
      <c r="G45" s="12">
        <f>SUM(県内10市!K45:M45)</f>
        <v>10</v>
      </c>
      <c r="H45" s="87">
        <f t="shared" si="1"/>
        <v>13</v>
      </c>
      <c r="I45" s="33"/>
      <c r="J45" s="33"/>
      <c r="K45" s="33"/>
      <c r="L45" s="33"/>
      <c r="M45" s="33"/>
      <c r="N45" s="33"/>
      <c r="O45" s="74">
        <f>青森管轄!O45+八戸管轄!H45</f>
        <v>25</v>
      </c>
    </row>
    <row r="46" spans="1:15" ht="21" customHeight="1" thickBot="1" x14ac:dyDescent="0.2">
      <c r="A46" s="101"/>
      <c r="B46" s="102"/>
      <c r="C46" s="13" t="s">
        <v>15</v>
      </c>
      <c r="D46" s="86">
        <f>SUM(上北郡!F46:J46)</f>
        <v>824</v>
      </c>
      <c r="E46" s="34">
        <f>三戸郡!O46</f>
        <v>369</v>
      </c>
      <c r="F46" s="34">
        <f t="shared" si="0"/>
        <v>1193</v>
      </c>
      <c r="G46" s="34">
        <f>SUM(県内10市!K46:M46)</f>
        <v>1832</v>
      </c>
      <c r="H46" s="92">
        <f t="shared" si="1"/>
        <v>3025</v>
      </c>
      <c r="I46" s="93"/>
      <c r="J46" s="93"/>
      <c r="K46" s="93"/>
      <c r="L46" s="93"/>
      <c r="M46" s="93"/>
      <c r="N46" s="93"/>
      <c r="O46" s="75">
        <f>青森管轄!O46+八戸管轄!H46</f>
        <v>9515</v>
      </c>
    </row>
    <row r="47" spans="1:15" ht="21" customHeight="1" thickBot="1" x14ac:dyDescent="0.2">
      <c r="A47" s="111" t="s">
        <v>20</v>
      </c>
      <c r="B47" s="112"/>
      <c r="C47" s="113"/>
      <c r="D47" s="27">
        <f>SUM(上北郡!F47:J47)</f>
        <v>39400</v>
      </c>
      <c r="E47" s="28">
        <f>三戸郡!O47</f>
        <v>27797</v>
      </c>
      <c r="F47" s="16">
        <f t="shared" si="0"/>
        <v>67197</v>
      </c>
      <c r="G47" s="16">
        <f>SUM(県内10市!K47:M47)</f>
        <v>151047</v>
      </c>
      <c r="H47" s="78">
        <f t="shared" si="1"/>
        <v>218244</v>
      </c>
      <c r="I47" s="38"/>
      <c r="J47" s="38"/>
      <c r="K47" s="38"/>
      <c r="L47" s="38"/>
      <c r="M47" s="38"/>
      <c r="N47" s="38"/>
      <c r="O47" s="73">
        <f>青森管轄!O47+八戸管轄!H47</f>
        <v>524530</v>
      </c>
    </row>
    <row r="48" spans="1:15" ht="21" customHeight="1" thickBot="1" x14ac:dyDescent="0.2">
      <c r="A48" s="111" t="s">
        <v>130</v>
      </c>
      <c r="B48" s="112"/>
      <c r="C48" s="113"/>
      <c r="D48" s="27">
        <f>SUM(上北郡!F48:J48)</f>
        <v>921</v>
      </c>
      <c r="E48" s="28">
        <f>三戸郡!O48</f>
        <v>696</v>
      </c>
      <c r="F48" s="16">
        <f t="shared" si="0"/>
        <v>1617</v>
      </c>
      <c r="G48" s="16">
        <f>SUM(県内10市!K48:M48)</f>
        <v>3469</v>
      </c>
      <c r="H48" s="78">
        <f t="shared" si="1"/>
        <v>5086</v>
      </c>
      <c r="I48" s="38"/>
      <c r="J48" s="38"/>
      <c r="K48" s="38"/>
      <c r="L48" s="38"/>
      <c r="M48" s="38"/>
      <c r="N48" s="38"/>
      <c r="O48" s="73">
        <f>青森管轄!O48+八戸管轄!H48</f>
        <v>12472</v>
      </c>
    </row>
    <row r="49" spans="1:15" ht="21" customHeight="1" thickBot="1" x14ac:dyDescent="0.2">
      <c r="A49" s="111" t="s">
        <v>21</v>
      </c>
      <c r="B49" s="112"/>
      <c r="C49" s="113"/>
      <c r="D49" s="27">
        <f>SUM(上北郡!F49:J49)</f>
        <v>40321</v>
      </c>
      <c r="E49" s="28">
        <f>三戸郡!O49</f>
        <v>28493</v>
      </c>
      <c r="F49" s="16">
        <f t="shared" si="0"/>
        <v>68814</v>
      </c>
      <c r="G49" s="16">
        <f>SUM(県内10市!K49:M49)</f>
        <v>154516</v>
      </c>
      <c r="H49" s="78">
        <f t="shared" si="1"/>
        <v>223330</v>
      </c>
      <c r="I49" s="38"/>
      <c r="J49" s="38"/>
      <c r="K49" s="38"/>
      <c r="L49" s="38"/>
      <c r="M49" s="38"/>
      <c r="N49" s="38"/>
      <c r="O49" s="73">
        <f>青森管轄!O49+八戸管轄!H49</f>
        <v>537002</v>
      </c>
    </row>
    <row r="50" spans="1:15" ht="21" customHeight="1" x14ac:dyDescent="0.15">
      <c r="A50" s="150" t="s">
        <v>30</v>
      </c>
      <c r="B50" s="98" t="s">
        <v>22</v>
      </c>
      <c r="C50" s="7" t="s">
        <v>23</v>
      </c>
      <c r="D50" s="27">
        <f>SUM(上北郡!F50:J50)</f>
        <v>19542</v>
      </c>
      <c r="E50" s="28">
        <f>三戸郡!O50</f>
        <v>17521</v>
      </c>
      <c r="F50" s="34">
        <f t="shared" si="0"/>
        <v>37063</v>
      </c>
      <c r="G50" s="34">
        <f>SUM(県内10市!K50:M50)</f>
        <v>79802</v>
      </c>
      <c r="H50" s="92">
        <f t="shared" si="1"/>
        <v>116865</v>
      </c>
      <c r="I50" s="91"/>
      <c r="J50" s="91"/>
      <c r="K50" s="91"/>
      <c r="L50" s="91"/>
      <c r="M50" s="91"/>
      <c r="N50" s="91"/>
      <c r="O50" s="73">
        <f>青森管轄!O50+八戸管轄!H50</f>
        <v>320680</v>
      </c>
    </row>
    <row r="51" spans="1:15" ht="21" customHeight="1" x14ac:dyDescent="0.15">
      <c r="A51" s="115"/>
      <c r="B51" s="100"/>
      <c r="C51" s="10" t="s">
        <v>24</v>
      </c>
      <c r="D51" s="31">
        <f>SUM(上北郡!F51:J51)</f>
        <v>11175</v>
      </c>
      <c r="E51" s="12">
        <f>三戸郡!O51</f>
        <v>12471</v>
      </c>
      <c r="F51" s="12">
        <f t="shared" si="0"/>
        <v>23646</v>
      </c>
      <c r="G51" s="12">
        <f>SUM(県内10市!K51:M51)</f>
        <v>26681</v>
      </c>
      <c r="H51" s="87">
        <f t="shared" si="1"/>
        <v>50327</v>
      </c>
      <c r="I51" s="33"/>
      <c r="J51" s="33"/>
      <c r="K51" s="33"/>
      <c r="L51" s="33"/>
      <c r="M51" s="33"/>
      <c r="N51" s="33"/>
      <c r="O51" s="74">
        <f>青森管轄!O51+八戸管轄!H51</f>
        <v>133049</v>
      </c>
    </row>
    <row r="52" spans="1:15" ht="21" customHeight="1" x14ac:dyDescent="0.15">
      <c r="A52" s="115"/>
      <c r="B52" s="100"/>
      <c r="C52" s="10" t="s">
        <v>15</v>
      </c>
      <c r="D52" s="31">
        <f>SUM(上北郡!F52:J52)</f>
        <v>30717</v>
      </c>
      <c r="E52" s="12">
        <f>三戸郡!O52</f>
        <v>29992</v>
      </c>
      <c r="F52" s="12">
        <f t="shared" si="0"/>
        <v>60709</v>
      </c>
      <c r="G52" s="12">
        <f>SUM(県内10市!K52:M52)</f>
        <v>106483</v>
      </c>
      <c r="H52" s="87">
        <f t="shared" si="1"/>
        <v>167192</v>
      </c>
      <c r="I52" s="33"/>
      <c r="J52" s="33"/>
      <c r="K52" s="33"/>
      <c r="L52" s="33"/>
      <c r="M52" s="33"/>
      <c r="N52" s="33"/>
      <c r="O52" s="74">
        <f>青森管轄!O52+八戸管轄!H52</f>
        <v>453729</v>
      </c>
    </row>
    <row r="53" spans="1:15" ht="21" customHeight="1" x14ac:dyDescent="0.15">
      <c r="A53" s="115"/>
      <c r="B53" s="118" t="s">
        <v>32</v>
      </c>
      <c r="C53" s="119"/>
      <c r="D53" s="31">
        <f>SUM(上北郡!F53:J53)</f>
        <v>151</v>
      </c>
      <c r="E53" s="12">
        <f>三戸郡!O53</f>
        <v>133</v>
      </c>
      <c r="F53" s="12">
        <f t="shared" si="0"/>
        <v>284</v>
      </c>
      <c r="G53" s="12">
        <f>SUM(県内10市!K53:M53)</f>
        <v>552</v>
      </c>
      <c r="H53" s="87">
        <f t="shared" si="1"/>
        <v>836</v>
      </c>
      <c r="I53" s="33"/>
      <c r="J53" s="33"/>
      <c r="K53" s="33"/>
      <c r="L53" s="33"/>
      <c r="M53" s="33"/>
      <c r="N53" s="33"/>
      <c r="O53" s="74">
        <f>青森管轄!O53+八戸管轄!H53</f>
        <v>2401</v>
      </c>
    </row>
    <row r="54" spans="1:15" ht="21" customHeight="1" thickBot="1" x14ac:dyDescent="0.2">
      <c r="A54" s="134"/>
      <c r="B54" s="151" t="s">
        <v>29</v>
      </c>
      <c r="C54" s="152"/>
      <c r="D54" s="86">
        <f>SUM(上北郡!F54:J54)</f>
        <v>924</v>
      </c>
      <c r="E54" s="34">
        <f>三戸郡!O54</f>
        <v>789</v>
      </c>
      <c r="F54" s="34">
        <f t="shared" si="0"/>
        <v>1713</v>
      </c>
      <c r="G54" s="34">
        <f>SUM(県内10市!K54:M54)</f>
        <v>3285</v>
      </c>
      <c r="H54" s="92">
        <f t="shared" si="1"/>
        <v>4998</v>
      </c>
      <c r="I54" s="93"/>
      <c r="J54" s="93"/>
      <c r="K54" s="93"/>
      <c r="L54" s="93"/>
      <c r="M54" s="93"/>
      <c r="N54" s="93"/>
      <c r="O54" s="75">
        <f>青森管轄!O54+八戸管轄!H54</f>
        <v>13317</v>
      </c>
    </row>
    <row r="55" spans="1:15" ht="21" customHeight="1" thickBot="1" x14ac:dyDescent="0.2">
      <c r="A55" s="103" t="s">
        <v>196</v>
      </c>
      <c r="B55" s="104"/>
      <c r="C55" s="105"/>
      <c r="D55" s="27">
        <f>SUM(上北郡!F55:J55)</f>
        <v>31792</v>
      </c>
      <c r="E55" s="28">
        <f>三戸郡!O55</f>
        <v>30914</v>
      </c>
      <c r="F55" s="16">
        <f t="shared" si="0"/>
        <v>62706</v>
      </c>
      <c r="G55" s="16">
        <f>SUM(県内10市!K55:M55)</f>
        <v>110320</v>
      </c>
      <c r="H55" s="78">
        <f t="shared" si="1"/>
        <v>173026</v>
      </c>
      <c r="I55" s="38"/>
      <c r="J55" s="38"/>
      <c r="K55" s="38"/>
      <c r="L55" s="38"/>
      <c r="M55" s="38"/>
      <c r="N55" s="38"/>
      <c r="O55" s="73">
        <f>青森管轄!O55+八戸管轄!H55</f>
        <v>469447</v>
      </c>
    </row>
    <row r="56" spans="1:15" ht="23.25" customHeight="1" thickBot="1" x14ac:dyDescent="0.2">
      <c r="A56" s="106" t="s">
        <v>131</v>
      </c>
      <c r="B56" s="107"/>
      <c r="C56" s="108"/>
      <c r="D56" s="77">
        <f>SUM(上北郡!F56:J56)</f>
        <v>72113</v>
      </c>
      <c r="E56" s="78">
        <f>三戸郡!O56</f>
        <v>59407</v>
      </c>
      <c r="F56" s="78">
        <f t="shared" si="0"/>
        <v>131520</v>
      </c>
      <c r="G56" s="78">
        <f>SUM(県内10市!K56:M56)</f>
        <v>264836</v>
      </c>
      <c r="H56" s="78">
        <f t="shared" si="1"/>
        <v>396356</v>
      </c>
      <c r="I56" s="83"/>
      <c r="J56" s="83"/>
      <c r="K56" s="83"/>
      <c r="L56" s="83"/>
      <c r="M56" s="83"/>
      <c r="N56" s="83"/>
      <c r="O56" s="76">
        <f>青森管轄!O56+八戸管轄!H56</f>
        <v>1006449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  <c r="F4" s="23"/>
      <c r="G4" s="1" t="s">
        <v>8</v>
      </c>
    </row>
    <row r="5" spans="1:15" ht="15" customHeight="1" x14ac:dyDescent="0.2">
      <c r="A5" s="6"/>
      <c r="B5" s="49" t="s">
        <v>132</v>
      </c>
      <c r="C5" s="50"/>
      <c r="D5" s="51"/>
      <c r="E5" s="52"/>
      <c r="M5" s="53"/>
      <c r="N5" s="53"/>
      <c r="O5" s="24"/>
    </row>
    <row r="6" spans="1:15" ht="15" customHeight="1" thickBot="1" x14ac:dyDescent="0.2">
      <c r="M6" s="25"/>
      <c r="N6" s="25"/>
      <c r="O6" s="25"/>
    </row>
    <row r="7" spans="1:15" ht="48" customHeight="1" x14ac:dyDescent="0.15">
      <c r="A7" s="141" t="s">
        <v>122</v>
      </c>
      <c r="B7" s="142"/>
      <c r="C7" s="143"/>
      <c r="D7" s="160" t="s">
        <v>133</v>
      </c>
      <c r="E7" s="163" t="s">
        <v>0</v>
      </c>
      <c r="F7" s="147" t="s">
        <v>134</v>
      </c>
      <c r="G7" s="147" t="s">
        <v>135</v>
      </c>
      <c r="H7" s="147"/>
      <c r="I7" s="147"/>
      <c r="J7" s="147"/>
      <c r="K7" s="147"/>
      <c r="L7" s="147"/>
      <c r="M7" s="147"/>
      <c r="N7" s="165"/>
      <c r="O7" s="153" t="s">
        <v>136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64"/>
      <c r="F8" s="156"/>
      <c r="G8" s="156"/>
      <c r="H8" s="156"/>
      <c r="I8" s="158"/>
      <c r="J8" s="158"/>
      <c r="K8" s="156"/>
      <c r="L8" s="156"/>
      <c r="M8" s="156"/>
      <c r="N8" s="166"/>
      <c r="O8" s="154"/>
    </row>
    <row r="9" spans="1:15" x14ac:dyDescent="0.15">
      <c r="A9" s="115"/>
      <c r="B9" s="132"/>
      <c r="C9" s="135"/>
      <c r="D9" s="161"/>
      <c r="E9" s="164"/>
      <c r="F9" s="156"/>
      <c r="G9" s="156"/>
      <c r="H9" s="156"/>
      <c r="I9" s="158"/>
      <c r="J9" s="158"/>
      <c r="K9" s="156"/>
      <c r="L9" s="156"/>
      <c r="M9" s="156"/>
      <c r="N9" s="166"/>
      <c r="O9" s="154"/>
    </row>
    <row r="10" spans="1:15" ht="18.75" customHeight="1" thickBot="1" x14ac:dyDescent="0.2">
      <c r="A10" s="134"/>
      <c r="B10" s="133"/>
      <c r="C10" s="136"/>
      <c r="D10" s="162"/>
      <c r="E10" s="179"/>
      <c r="F10" s="157"/>
      <c r="G10" s="157"/>
      <c r="H10" s="157"/>
      <c r="I10" s="159"/>
      <c r="J10" s="159"/>
      <c r="K10" s="157"/>
      <c r="L10" s="157"/>
      <c r="M10" s="157"/>
      <c r="N10" s="167"/>
      <c r="O10" s="155"/>
    </row>
    <row r="11" spans="1:15" ht="21" customHeight="1" x14ac:dyDescent="0.15">
      <c r="A11" s="128" t="s">
        <v>128</v>
      </c>
      <c r="B11" s="131" t="s">
        <v>12</v>
      </c>
      <c r="C11" s="7" t="s">
        <v>13</v>
      </c>
      <c r="D11" s="8">
        <v>234</v>
      </c>
      <c r="E11" s="9">
        <v>130</v>
      </c>
      <c r="F11" s="9">
        <v>57</v>
      </c>
      <c r="G11" s="9">
        <v>65</v>
      </c>
      <c r="H11" s="9"/>
      <c r="I11" s="9"/>
      <c r="J11" s="9"/>
      <c r="K11" s="9"/>
      <c r="L11" s="9"/>
      <c r="M11" s="9"/>
      <c r="N11" s="37"/>
      <c r="O11" s="73">
        <f t="shared" ref="O11:O56" si="0">SUM(D11:N11)</f>
        <v>486</v>
      </c>
    </row>
    <row r="12" spans="1:15" ht="21" customHeight="1" x14ac:dyDescent="0.15">
      <c r="A12" s="129"/>
      <c r="B12" s="132"/>
      <c r="C12" s="10" t="s">
        <v>14</v>
      </c>
      <c r="D12" s="11">
        <v>8</v>
      </c>
      <c r="E12" s="12">
        <v>24</v>
      </c>
      <c r="F12" s="12">
        <v>3</v>
      </c>
      <c r="G12" s="12">
        <v>22</v>
      </c>
      <c r="H12" s="12"/>
      <c r="I12" s="12"/>
      <c r="J12" s="12"/>
      <c r="K12" s="12"/>
      <c r="L12" s="12"/>
      <c r="M12" s="12"/>
      <c r="N12" s="32"/>
      <c r="O12" s="74">
        <f t="shared" si="0"/>
        <v>57</v>
      </c>
    </row>
    <row r="13" spans="1:15" ht="21" customHeight="1" x14ac:dyDescent="0.15">
      <c r="A13" s="129"/>
      <c r="B13" s="132"/>
      <c r="C13" s="10" t="s">
        <v>15</v>
      </c>
      <c r="D13" s="11">
        <f>SUM(D11:D12)</f>
        <v>242</v>
      </c>
      <c r="E13" s="12">
        <f>SUM(E11:E12)</f>
        <v>154</v>
      </c>
      <c r="F13" s="12">
        <f>SUM(F11:F12)</f>
        <v>60</v>
      </c>
      <c r="G13" s="12">
        <f>SUM(G11:G12)</f>
        <v>87</v>
      </c>
      <c r="H13" s="12"/>
      <c r="I13" s="12"/>
      <c r="J13" s="12"/>
      <c r="K13" s="12"/>
      <c r="L13" s="12"/>
      <c r="M13" s="12"/>
      <c r="N13" s="32"/>
      <c r="O13" s="74">
        <f t="shared" si="0"/>
        <v>543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525</v>
      </c>
      <c r="E14" s="12">
        <v>208</v>
      </c>
      <c r="F14" s="12">
        <v>96</v>
      </c>
      <c r="G14" s="12">
        <v>136</v>
      </c>
      <c r="H14" s="12"/>
      <c r="I14" s="12"/>
      <c r="J14" s="12"/>
      <c r="K14" s="12"/>
      <c r="L14" s="12"/>
      <c r="M14" s="12"/>
      <c r="N14" s="32"/>
      <c r="O14" s="75">
        <f t="shared" si="0"/>
        <v>965</v>
      </c>
    </row>
    <row r="15" spans="1:15" ht="21" customHeight="1" x14ac:dyDescent="0.15">
      <c r="A15" s="129"/>
      <c r="B15" s="132"/>
      <c r="C15" s="10" t="s">
        <v>14</v>
      </c>
      <c r="D15" s="11">
        <v>2</v>
      </c>
      <c r="E15" s="12">
        <v>1</v>
      </c>
      <c r="F15" s="12">
        <v>2</v>
      </c>
      <c r="G15" s="12">
        <v>0</v>
      </c>
      <c r="H15" s="12"/>
      <c r="I15" s="12"/>
      <c r="J15" s="12"/>
      <c r="K15" s="12"/>
      <c r="L15" s="12"/>
      <c r="M15" s="12"/>
      <c r="N15" s="32"/>
      <c r="O15" s="74">
        <f t="shared" si="0"/>
        <v>5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527</v>
      </c>
      <c r="E16" s="12">
        <f>SUM(E14:E15)</f>
        <v>209</v>
      </c>
      <c r="F16" s="12">
        <f>SUM(F14:F15)</f>
        <v>98</v>
      </c>
      <c r="G16" s="12">
        <f>SUM(G14:G15)</f>
        <v>136</v>
      </c>
      <c r="H16" s="12"/>
      <c r="I16" s="12"/>
      <c r="J16" s="12"/>
      <c r="K16" s="12"/>
      <c r="L16" s="12"/>
      <c r="M16" s="12"/>
      <c r="N16" s="32"/>
      <c r="O16" s="75">
        <f t="shared" si="0"/>
        <v>970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0</v>
      </c>
      <c r="E17" s="12">
        <v>2</v>
      </c>
      <c r="F17" s="12">
        <v>2</v>
      </c>
      <c r="G17" s="12">
        <v>0</v>
      </c>
      <c r="H17" s="12"/>
      <c r="I17" s="12"/>
      <c r="J17" s="12"/>
      <c r="K17" s="12"/>
      <c r="L17" s="12"/>
      <c r="M17" s="12"/>
      <c r="N17" s="32"/>
      <c r="O17" s="74">
        <f t="shared" si="0"/>
        <v>4</v>
      </c>
    </row>
    <row r="18" spans="1:15" ht="21" customHeight="1" x14ac:dyDescent="0.15">
      <c r="A18" s="129"/>
      <c r="B18" s="132"/>
      <c r="C18" s="10" t="s">
        <v>14</v>
      </c>
      <c r="D18" s="11">
        <v>0</v>
      </c>
      <c r="E18" s="12">
        <v>2</v>
      </c>
      <c r="F18" s="12">
        <v>0</v>
      </c>
      <c r="G18" s="12">
        <v>3</v>
      </c>
      <c r="H18" s="12"/>
      <c r="I18" s="12"/>
      <c r="J18" s="12"/>
      <c r="K18" s="12"/>
      <c r="L18" s="12"/>
      <c r="M18" s="12"/>
      <c r="N18" s="32"/>
      <c r="O18" s="75">
        <f t="shared" si="0"/>
        <v>5</v>
      </c>
    </row>
    <row r="19" spans="1:15" ht="21" customHeight="1" x14ac:dyDescent="0.15">
      <c r="A19" s="129"/>
      <c r="B19" s="132"/>
      <c r="C19" s="10" t="s">
        <v>15</v>
      </c>
      <c r="D19" s="11">
        <f>SUM(D17:D18)</f>
        <v>0</v>
      </c>
      <c r="E19" s="11">
        <f>SUM(E17:E18)</f>
        <v>4</v>
      </c>
      <c r="F19" s="11">
        <f>SUM(F17:F18)</f>
        <v>2</v>
      </c>
      <c r="G19" s="11">
        <f>SUM(G17:G18)</f>
        <v>3</v>
      </c>
      <c r="H19" s="11"/>
      <c r="I19" s="11"/>
      <c r="J19" s="11"/>
      <c r="K19" s="11"/>
      <c r="L19" s="11"/>
      <c r="M19" s="11"/>
      <c r="N19" s="54"/>
      <c r="O19" s="74">
        <f t="shared" si="0"/>
        <v>9</v>
      </c>
    </row>
    <row r="20" spans="1:15" ht="21" customHeight="1" x14ac:dyDescent="0.15">
      <c r="A20" s="129"/>
      <c r="B20" s="132" t="s">
        <v>137</v>
      </c>
      <c r="C20" s="10" t="s">
        <v>13</v>
      </c>
      <c r="D20" s="11">
        <f>SUM(D11,D14,D17)</f>
        <v>759</v>
      </c>
      <c r="E20" s="11">
        <f>SUM(E11,E14,E17)</f>
        <v>340</v>
      </c>
      <c r="F20" s="11">
        <f t="shared" ref="F20:G20" si="1">SUM(F11,F14,F17)</f>
        <v>155</v>
      </c>
      <c r="G20" s="11">
        <f t="shared" si="1"/>
        <v>201</v>
      </c>
      <c r="H20" s="11"/>
      <c r="I20" s="11"/>
      <c r="J20" s="11"/>
      <c r="K20" s="11"/>
      <c r="L20" s="11"/>
      <c r="M20" s="11"/>
      <c r="N20" s="54"/>
      <c r="O20" s="75">
        <f t="shared" si="0"/>
        <v>1455</v>
      </c>
    </row>
    <row r="21" spans="1:15" ht="21" customHeight="1" x14ac:dyDescent="0.15">
      <c r="A21" s="129"/>
      <c r="B21" s="132"/>
      <c r="C21" s="10" t="s">
        <v>14</v>
      </c>
      <c r="D21" s="11">
        <f>SUM(D12,D15,D18)</f>
        <v>10</v>
      </c>
      <c r="E21" s="11">
        <f>SUM(E12,E15,E18)</f>
        <v>27</v>
      </c>
      <c r="F21" s="11">
        <f t="shared" ref="F21:G21" si="2">SUM(F12,F15,F18)</f>
        <v>5</v>
      </c>
      <c r="G21" s="11">
        <f t="shared" si="2"/>
        <v>25</v>
      </c>
      <c r="H21" s="11"/>
      <c r="I21" s="11"/>
      <c r="J21" s="11"/>
      <c r="K21" s="11"/>
      <c r="L21" s="11"/>
      <c r="M21" s="11"/>
      <c r="N21" s="54"/>
      <c r="O21" s="74">
        <f t="shared" si="0"/>
        <v>67</v>
      </c>
    </row>
    <row r="22" spans="1:15" ht="21" customHeight="1" thickBot="1" x14ac:dyDescent="0.2">
      <c r="A22" s="130"/>
      <c r="B22" s="133"/>
      <c r="C22" s="13" t="s">
        <v>15</v>
      </c>
      <c r="D22" s="14">
        <f>SUM(D20:D21)</f>
        <v>769</v>
      </c>
      <c r="E22" s="44">
        <f>SUM(E20:E21)</f>
        <v>367</v>
      </c>
      <c r="F22" s="44">
        <f>SUM(F20:F21)</f>
        <v>160</v>
      </c>
      <c r="G22" s="44">
        <f>SUM(G20:G21)</f>
        <v>226</v>
      </c>
      <c r="H22" s="44"/>
      <c r="I22" s="44"/>
      <c r="J22" s="44"/>
      <c r="K22" s="44"/>
      <c r="L22" s="44"/>
      <c r="M22" s="44"/>
      <c r="N22" s="55"/>
      <c r="O22" s="75">
        <f t="shared" si="0"/>
        <v>1522</v>
      </c>
    </row>
    <row r="23" spans="1:15" ht="21" customHeight="1" x14ac:dyDescent="0.15">
      <c r="A23" s="128" t="s">
        <v>129</v>
      </c>
      <c r="B23" s="131" t="s">
        <v>12</v>
      </c>
      <c r="C23" s="7" t="s">
        <v>13</v>
      </c>
      <c r="D23" s="8">
        <v>2</v>
      </c>
      <c r="E23" s="9">
        <v>11</v>
      </c>
      <c r="F23" s="9">
        <v>3</v>
      </c>
      <c r="G23" s="9">
        <v>4</v>
      </c>
      <c r="H23" s="9"/>
      <c r="I23" s="9"/>
      <c r="J23" s="9"/>
      <c r="K23" s="9"/>
      <c r="L23" s="9"/>
      <c r="M23" s="9"/>
      <c r="N23" s="37"/>
      <c r="O23" s="73">
        <f t="shared" si="0"/>
        <v>20</v>
      </c>
    </row>
    <row r="24" spans="1:15" ht="21" customHeight="1" x14ac:dyDescent="0.15">
      <c r="A24" s="129"/>
      <c r="B24" s="132"/>
      <c r="C24" s="10" t="s">
        <v>14</v>
      </c>
      <c r="D24" s="11">
        <v>16</v>
      </c>
      <c r="E24" s="12">
        <v>0</v>
      </c>
      <c r="F24" s="12">
        <v>0</v>
      </c>
      <c r="G24" s="12">
        <v>0</v>
      </c>
      <c r="H24" s="12"/>
      <c r="I24" s="12"/>
      <c r="J24" s="12"/>
      <c r="K24" s="12"/>
      <c r="L24" s="12"/>
      <c r="M24" s="12"/>
      <c r="N24" s="32"/>
      <c r="O24" s="74">
        <f t="shared" si="0"/>
        <v>16</v>
      </c>
    </row>
    <row r="25" spans="1:15" ht="21" customHeight="1" x14ac:dyDescent="0.15">
      <c r="A25" s="129"/>
      <c r="B25" s="132"/>
      <c r="C25" s="10" t="s">
        <v>15</v>
      </c>
      <c r="D25" s="11">
        <f>SUM(D23:D24)</f>
        <v>18</v>
      </c>
      <c r="E25" s="12">
        <f>SUM(E23:E24)</f>
        <v>11</v>
      </c>
      <c r="F25" s="12">
        <f>SUM(F23:F24)</f>
        <v>3</v>
      </c>
      <c r="G25" s="12">
        <f>SUM(G23:G24)</f>
        <v>4</v>
      </c>
      <c r="H25" s="12"/>
      <c r="I25" s="12"/>
      <c r="J25" s="12"/>
      <c r="K25" s="12"/>
      <c r="L25" s="12"/>
      <c r="M25" s="12"/>
      <c r="N25" s="32"/>
      <c r="O25" s="75">
        <f t="shared" si="0"/>
        <v>36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25</v>
      </c>
      <c r="E26" s="12">
        <v>20</v>
      </c>
      <c r="F26" s="12">
        <v>7</v>
      </c>
      <c r="G26" s="12">
        <v>6</v>
      </c>
      <c r="H26" s="12"/>
      <c r="I26" s="12"/>
      <c r="J26" s="12"/>
      <c r="K26" s="12"/>
      <c r="L26" s="12"/>
      <c r="M26" s="12"/>
      <c r="N26" s="32"/>
      <c r="O26" s="74">
        <f t="shared" si="0"/>
        <v>58</v>
      </c>
    </row>
    <row r="27" spans="1:15" ht="21" customHeight="1" x14ac:dyDescent="0.15">
      <c r="A27" s="129"/>
      <c r="B27" s="132"/>
      <c r="C27" s="10" t="s">
        <v>14</v>
      </c>
      <c r="D27" s="11">
        <v>8</v>
      </c>
      <c r="E27" s="12">
        <v>0</v>
      </c>
      <c r="F27" s="12">
        <v>0</v>
      </c>
      <c r="G27" s="12">
        <v>0</v>
      </c>
      <c r="H27" s="12"/>
      <c r="I27" s="12"/>
      <c r="J27" s="12"/>
      <c r="K27" s="12"/>
      <c r="L27" s="12"/>
      <c r="M27" s="12"/>
      <c r="N27" s="32"/>
      <c r="O27" s="75">
        <f t="shared" si="0"/>
        <v>8</v>
      </c>
    </row>
    <row r="28" spans="1:15" ht="21" customHeight="1" x14ac:dyDescent="0.15">
      <c r="A28" s="129"/>
      <c r="B28" s="132"/>
      <c r="C28" s="10" t="s">
        <v>15</v>
      </c>
      <c r="D28" s="11">
        <f>SUM(D26:D27)</f>
        <v>33</v>
      </c>
      <c r="E28" s="12">
        <f>SUM(E26:E27)</f>
        <v>20</v>
      </c>
      <c r="F28" s="12">
        <f>SUM(F26:F27)</f>
        <v>7</v>
      </c>
      <c r="G28" s="12">
        <f>SUM(G26:G27)</f>
        <v>6</v>
      </c>
      <c r="H28" s="12"/>
      <c r="I28" s="12"/>
      <c r="J28" s="12"/>
      <c r="K28" s="12"/>
      <c r="L28" s="12"/>
      <c r="M28" s="12"/>
      <c r="N28" s="32"/>
      <c r="O28" s="74">
        <f t="shared" si="0"/>
        <v>66</v>
      </c>
    </row>
    <row r="29" spans="1:15" ht="21" customHeight="1" x14ac:dyDescent="0.15">
      <c r="A29" s="129"/>
      <c r="B29" s="132" t="s">
        <v>137</v>
      </c>
      <c r="C29" s="10" t="s">
        <v>13</v>
      </c>
      <c r="D29" s="11">
        <f>SUM(D23,D26)</f>
        <v>27</v>
      </c>
      <c r="E29" s="11">
        <f>SUM(E23,E26)</f>
        <v>31</v>
      </c>
      <c r="F29" s="11">
        <f t="shared" ref="F29:G29" si="3">SUM(F23,F26)</f>
        <v>10</v>
      </c>
      <c r="G29" s="11">
        <f t="shared" si="3"/>
        <v>10</v>
      </c>
      <c r="H29" s="11"/>
      <c r="I29" s="11"/>
      <c r="J29" s="11"/>
      <c r="K29" s="11"/>
      <c r="L29" s="11"/>
      <c r="M29" s="11"/>
      <c r="N29" s="54"/>
      <c r="O29" s="75">
        <f t="shared" si="0"/>
        <v>78</v>
      </c>
    </row>
    <row r="30" spans="1:15" ht="21" customHeight="1" x14ac:dyDescent="0.15">
      <c r="A30" s="129"/>
      <c r="B30" s="132"/>
      <c r="C30" s="10" t="s">
        <v>14</v>
      </c>
      <c r="D30" s="11">
        <f>SUM(D24,D27)</f>
        <v>24</v>
      </c>
      <c r="E30" s="11">
        <f>SUM(E24,E27)</f>
        <v>0</v>
      </c>
      <c r="F30" s="11">
        <f t="shared" ref="F30:G30" si="4">SUM(F24,F27)</f>
        <v>0</v>
      </c>
      <c r="G30" s="11">
        <f t="shared" si="4"/>
        <v>0</v>
      </c>
      <c r="H30" s="11"/>
      <c r="I30" s="11"/>
      <c r="J30" s="11"/>
      <c r="K30" s="11"/>
      <c r="L30" s="11"/>
      <c r="M30" s="11"/>
      <c r="N30" s="54"/>
      <c r="O30" s="74">
        <f t="shared" si="0"/>
        <v>24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51</v>
      </c>
      <c r="E31" s="11">
        <f>SUM(E29:E30)</f>
        <v>31</v>
      </c>
      <c r="F31" s="11">
        <f t="shared" ref="F31:G31" si="5">SUM(F29:F30)</f>
        <v>10</v>
      </c>
      <c r="G31" s="11">
        <f t="shared" si="5"/>
        <v>10</v>
      </c>
      <c r="H31" s="11"/>
      <c r="I31" s="11"/>
      <c r="J31" s="11"/>
      <c r="K31" s="11"/>
      <c r="L31" s="11"/>
      <c r="M31" s="11"/>
      <c r="N31" s="54"/>
      <c r="O31" s="75">
        <f t="shared" si="0"/>
        <v>102</v>
      </c>
    </row>
    <row r="32" spans="1:15" ht="21" customHeight="1" x14ac:dyDescent="0.15">
      <c r="A32" s="128" t="s">
        <v>138</v>
      </c>
      <c r="B32" s="131" t="s">
        <v>12</v>
      </c>
      <c r="C32" s="7" t="s">
        <v>13</v>
      </c>
      <c r="D32" s="8">
        <v>1408</v>
      </c>
      <c r="E32" s="9">
        <v>664</v>
      </c>
      <c r="F32" s="9">
        <v>276</v>
      </c>
      <c r="G32" s="9">
        <v>333</v>
      </c>
      <c r="H32" s="9"/>
      <c r="I32" s="9"/>
      <c r="J32" s="9"/>
      <c r="K32" s="9"/>
      <c r="L32" s="9"/>
      <c r="M32" s="9"/>
      <c r="N32" s="37"/>
      <c r="O32" s="73">
        <f t="shared" si="0"/>
        <v>2681</v>
      </c>
    </row>
    <row r="33" spans="1:15" ht="21" customHeight="1" x14ac:dyDescent="0.15">
      <c r="A33" s="129"/>
      <c r="B33" s="132"/>
      <c r="C33" s="10" t="s">
        <v>14</v>
      </c>
      <c r="D33" s="11">
        <v>6</v>
      </c>
      <c r="E33" s="12">
        <v>1</v>
      </c>
      <c r="F33" s="12">
        <v>1</v>
      </c>
      <c r="G33" s="12">
        <v>0</v>
      </c>
      <c r="H33" s="12"/>
      <c r="I33" s="12"/>
      <c r="J33" s="12"/>
      <c r="K33" s="12"/>
      <c r="L33" s="12"/>
      <c r="M33" s="12"/>
      <c r="N33" s="32"/>
      <c r="O33" s="74">
        <f t="shared" si="0"/>
        <v>8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1414</v>
      </c>
      <c r="E34" s="12">
        <f>SUM(E32:E33)</f>
        <v>665</v>
      </c>
      <c r="F34" s="12">
        <f>SUM(F32:F33)</f>
        <v>277</v>
      </c>
      <c r="G34" s="12">
        <f>SUM(G32:G33)</f>
        <v>333</v>
      </c>
      <c r="H34" s="12"/>
      <c r="I34" s="12"/>
      <c r="J34" s="12"/>
      <c r="K34" s="12"/>
      <c r="L34" s="12"/>
      <c r="M34" s="12"/>
      <c r="N34" s="32"/>
      <c r="O34" s="75">
        <f t="shared" si="0"/>
        <v>2689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1714</v>
      </c>
      <c r="E35" s="12">
        <v>900</v>
      </c>
      <c r="F35" s="12">
        <v>388</v>
      </c>
      <c r="G35" s="12">
        <v>439</v>
      </c>
      <c r="H35" s="12"/>
      <c r="I35" s="12"/>
      <c r="J35" s="12"/>
      <c r="K35" s="12"/>
      <c r="L35" s="12"/>
      <c r="M35" s="12"/>
      <c r="N35" s="32"/>
      <c r="O35" s="74">
        <f t="shared" si="0"/>
        <v>3441</v>
      </c>
    </row>
    <row r="36" spans="1:15" ht="21" customHeight="1" x14ac:dyDescent="0.15">
      <c r="A36" s="129"/>
      <c r="B36" s="132"/>
      <c r="C36" s="10" t="s">
        <v>14</v>
      </c>
      <c r="D36" s="11">
        <v>1</v>
      </c>
      <c r="E36" s="12">
        <v>4</v>
      </c>
      <c r="F36" s="12">
        <v>2</v>
      </c>
      <c r="G36" s="12">
        <v>1</v>
      </c>
      <c r="H36" s="12"/>
      <c r="I36" s="12"/>
      <c r="J36" s="12"/>
      <c r="K36" s="12"/>
      <c r="L36" s="12"/>
      <c r="M36" s="12"/>
      <c r="N36" s="32"/>
      <c r="O36" s="75">
        <f t="shared" si="0"/>
        <v>8</v>
      </c>
    </row>
    <row r="37" spans="1:15" ht="21" customHeight="1" x14ac:dyDescent="0.15">
      <c r="A37" s="129"/>
      <c r="B37" s="132"/>
      <c r="C37" s="10" t="s">
        <v>15</v>
      </c>
      <c r="D37" s="11">
        <f>SUM(D35:D36)</f>
        <v>1715</v>
      </c>
      <c r="E37" s="12">
        <f>SUM(E35:E36)</f>
        <v>904</v>
      </c>
      <c r="F37" s="12">
        <f>SUM(F35:F36)</f>
        <v>390</v>
      </c>
      <c r="G37" s="12">
        <f>SUM(G35:G36)</f>
        <v>440</v>
      </c>
      <c r="H37" s="12"/>
      <c r="I37" s="12"/>
      <c r="J37" s="12"/>
      <c r="K37" s="12"/>
      <c r="L37" s="12"/>
      <c r="M37" s="12"/>
      <c r="N37" s="32"/>
      <c r="O37" s="74">
        <f t="shared" si="0"/>
        <v>3449</v>
      </c>
    </row>
    <row r="38" spans="1:15" ht="21" customHeight="1" x14ac:dyDescent="0.15">
      <c r="A38" s="129"/>
      <c r="B38" s="132" t="s">
        <v>137</v>
      </c>
      <c r="C38" s="10" t="s">
        <v>13</v>
      </c>
      <c r="D38" s="11">
        <f>SUM(D32,D35)</f>
        <v>3122</v>
      </c>
      <c r="E38" s="11">
        <f>SUM(E32,E35)</f>
        <v>1564</v>
      </c>
      <c r="F38" s="11">
        <f t="shared" ref="F38:G38" si="6">SUM(F32,F35)</f>
        <v>664</v>
      </c>
      <c r="G38" s="11">
        <f t="shared" si="6"/>
        <v>772</v>
      </c>
      <c r="H38" s="11"/>
      <c r="I38" s="11"/>
      <c r="J38" s="11"/>
      <c r="K38" s="11"/>
      <c r="L38" s="11"/>
      <c r="M38" s="11"/>
      <c r="N38" s="54"/>
      <c r="O38" s="75">
        <f t="shared" si="0"/>
        <v>6122</v>
      </c>
    </row>
    <row r="39" spans="1:15" ht="21" customHeight="1" x14ac:dyDescent="0.15">
      <c r="A39" s="129"/>
      <c r="B39" s="132"/>
      <c r="C39" s="10" t="s">
        <v>14</v>
      </c>
      <c r="D39" s="11">
        <f>SUM(D33,D36)</f>
        <v>7</v>
      </c>
      <c r="E39" s="11">
        <f>SUM(E33,E36)</f>
        <v>5</v>
      </c>
      <c r="F39" s="11">
        <f t="shared" ref="F39:G39" si="7">SUM(F33,F36)</f>
        <v>3</v>
      </c>
      <c r="G39" s="11">
        <f t="shared" si="7"/>
        <v>1</v>
      </c>
      <c r="H39" s="11"/>
      <c r="I39" s="11"/>
      <c r="J39" s="11"/>
      <c r="K39" s="11"/>
      <c r="L39" s="11"/>
      <c r="M39" s="11"/>
      <c r="N39" s="54"/>
      <c r="O39" s="74">
        <f t="shared" si="0"/>
        <v>16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3129</v>
      </c>
      <c r="E40" s="11">
        <f>SUM(E38:E39)</f>
        <v>1569</v>
      </c>
      <c r="F40" s="11">
        <f t="shared" ref="F40:G40" si="8">SUM(F38:F39)</f>
        <v>667</v>
      </c>
      <c r="G40" s="11">
        <f t="shared" si="8"/>
        <v>773</v>
      </c>
      <c r="H40" s="11"/>
      <c r="I40" s="11"/>
      <c r="J40" s="11"/>
      <c r="K40" s="11"/>
      <c r="L40" s="11"/>
      <c r="M40" s="11"/>
      <c r="N40" s="54"/>
      <c r="O40" s="75">
        <f t="shared" si="0"/>
        <v>6138</v>
      </c>
    </row>
    <row r="41" spans="1:15" ht="21" customHeight="1" x14ac:dyDescent="0.15">
      <c r="A41" s="97" t="s">
        <v>18</v>
      </c>
      <c r="B41" s="98"/>
      <c r="C41" s="7" t="s">
        <v>13</v>
      </c>
      <c r="D41" s="8">
        <v>134</v>
      </c>
      <c r="E41" s="9">
        <v>114</v>
      </c>
      <c r="F41" s="9">
        <v>46</v>
      </c>
      <c r="G41" s="9">
        <v>27</v>
      </c>
      <c r="H41" s="9"/>
      <c r="I41" s="9"/>
      <c r="J41" s="9"/>
      <c r="K41" s="9"/>
      <c r="L41" s="9"/>
      <c r="M41" s="9"/>
      <c r="N41" s="37"/>
      <c r="O41" s="73">
        <f t="shared" si="0"/>
        <v>321</v>
      </c>
    </row>
    <row r="42" spans="1:15" ht="21" customHeight="1" x14ac:dyDescent="0.15">
      <c r="A42" s="99"/>
      <c r="B42" s="100"/>
      <c r="C42" s="10" t="s">
        <v>14</v>
      </c>
      <c r="D42" s="11">
        <v>7</v>
      </c>
      <c r="E42" s="12">
        <v>6</v>
      </c>
      <c r="F42" s="12">
        <v>3</v>
      </c>
      <c r="G42" s="12">
        <v>2</v>
      </c>
      <c r="H42" s="12"/>
      <c r="I42" s="12"/>
      <c r="J42" s="12"/>
      <c r="K42" s="12"/>
      <c r="L42" s="12"/>
      <c r="M42" s="12"/>
      <c r="N42" s="32"/>
      <c r="O42" s="74">
        <f t="shared" si="0"/>
        <v>18</v>
      </c>
    </row>
    <row r="43" spans="1:15" ht="21" customHeight="1" thickBot="1" x14ac:dyDescent="0.2">
      <c r="A43" s="101"/>
      <c r="B43" s="102"/>
      <c r="C43" s="13" t="s">
        <v>15</v>
      </c>
      <c r="D43" s="14">
        <f>SUM(D41:D42)</f>
        <v>141</v>
      </c>
      <c r="E43" s="44">
        <f>SUM(E41:E42)</f>
        <v>120</v>
      </c>
      <c r="F43" s="44">
        <f>SUM(F41:F42)</f>
        <v>49</v>
      </c>
      <c r="G43" s="44">
        <f>SUM(G41:G42)</f>
        <v>29</v>
      </c>
      <c r="H43" s="44"/>
      <c r="I43" s="44"/>
      <c r="J43" s="44"/>
      <c r="K43" s="44"/>
      <c r="L43" s="44"/>
      <c r="M43" s="44"/>
      <c r="N43" s="55"/>
      <c r="O43" s="75">
        <f t="shared" si="0"/>
        <v>339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91</v>
      </c>
      <c r="E44" s="9">
        <v>60</v>
      </c>
      <c r="F44" s="9">
        <v>17</v>
      </c>
      <c r="G44" s="9">
        <v>28</v>
      </c>
      <c r="H44" s="9"/>
      <c r="I44" s="9"/>
      <c r="J44" s="9"/>
      <c r="K44" s="9"/>
      <c r="L44" s="9"/>
      <c r="M44" s="9"/>
      <c r="N44" s="37"/>
      <c r="O44" s="73">
        <f t="shared" si="0"/>
        <v>196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>
        <v>0</v>
      </c>
      <c r="G45" s="12">
        <v>0</v>
      </c>
      <c r="H45" s="12"/>
      <c r="I45" s="12"/>
      <c r="J45" s="12"/>
      <c r="K45" s="12"/>
      <c r="L45" s="12"/>
      <c r="M45" s="12"/>
      <c r="N45" s="32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91</v>
      </c>
      <c r="E46" s="44">
        <f>SUM(E44:E45)</f>
        <v>60</v>
      </c>
      <c r="F46" s="44">
        <f>SUM(F44:F45)</f>
        <v>17</v>
      </c>
      <c r="G46" s="44">
        <f>SUM(G44:G45)</f>
        <v>28</v>
      </c>
      <c r="H46" s="44"/>
      <c r="I46" s="44"/>
      <c r="J46" s="44"/>
      <c r="K46" s="44"/>
      <c r="L46" s="44"/>
      <c r="M46" s="44"/>
      <c r="N46" s="55"/>
      <c r="O46" s="75">
        <f t="shared" si="0"/>
        <v>196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4181</v>
      </c>
      <c r="E47" s="16">
        <f>SUM(E22,E31,E40,E43,E46)</f>
        <v>2147</v>
      </c>
      <c r="F47" s="16">
        <f t="shared" ref="F47:G47" si="9">SUM(F22,F31,F40,F43,F46)</f>
        <v>903</v>
      </c>
      <c r="G47" s="16">
        <f t="shared" si="9"/>
        <v>1066</v>
      </c>
      <c r="H47" s="16"/>
      <c r="I47" s="16"/>
      <c r="J47" s="16"/>
      <c r="K47" s="16"/>
      <c r="L47" s="16"/>
      <c r="M47" s="16"/>
      <c r="N47" s="39"/>
      <c r="O47" s="73">
        <f t="shared" si="0"/>
        <v>8297</v>
      </c>
    </row>
    <row r="48" spans="1:15" ht="21" customHeight="1" thickBot="1" x14ac:dyDescent="0.2">
      <c r="A48" s="111" t="s">
        <v>139</v>
      </c>
      <c r="B48" s="112"/>
      <c r="C48" s="113"/>
      <c r="D48" s="15">
        <v>96</v>
      </c>
      <c r="E48" s="16">
        <v>34</v>
      </c>
      <c r="F48" s="16">
        <v>11</v>
      </c>
      <c r="G48" s="16">
        <v>27</v>
      </c>
      <c r="H48" s="16"/>
      <c r="I48" s="16"/>
      <c r="J48" s="16"/>
      <c r="K48" s="16"/>
      <c r="L48" s="16"/>
      <c r="M48" s="16"/>
      <c r="N48" s="39"/>
      <c r="O48" s="73">
        <f t="shared" si="0"/>
        <v>168</v>
      </c>
    </row>
    <row r="49" spans="1:15" ht="21" customHeight="1" thickBot="1" x14ac:dyDescent="0.2">
      <c r="A49" s="111" t="s">
        <v>21</v>
      </c>
      <c r="B49" s="112"/>
      <c r="C49" s="113"/>
      <c r="D49" s="15">
        <f>SUM(D47:D48)</f>
        <v>4277</v>
      </c>
      <c r="E49" s="16">
        <f>SUM(E47:E48)</f>
        <v>2181</v>
      </c>
      <c r="F49" s="16">
        <f>SUM(F47:F48)</f>
        <v>914</v>
      </c>
      <c r="G49" s="16">
        <f>SUM(G47:G48)</f>
        <v>1093</v>
      </c>
      <c r="H49" s="16"/>
      <c r="I49" s="16"/>
      <c r="J49" s="16"/>
      <c r="K49" s="16"/>
      <c r="L49" s="16"/>
      <c r="M49" s="16"/>
      <c r="N49" s="39"/>
      <c r="O49" s="73">
        <f t="shared" si="0"/>
        <v>8465</v>
      </c>
    </row>
    <row r="50" spans="1:15" ht="21" customHeight="1" x14ac:dyDescent="0.15">
      <c r="A50" s="114" t="s">
        <v>140</v>
      </c>
      <c r="B50" s="117" t="s">
        <v>22</v>
      </c>
      <c r="C50" s="17" t="s">
        <v>23</v>
      </c>
      <c r="D50" s="18">
        <v>2412</v>
      </c>
      <c r="E50" s="19">
        <v>1314</v>
      </c>
      <c r="F50" s="19">
        <v>562</v>
      </c>
      <c r="G50" s="19">
        <v>653</v>
      </c>
      <c r="H50" s="19"/>
      <c r="I50" s="19"/>
      <c r="J50" s="19"/>
      <c r="K50" s="19"/>
      <c r="L50" s="19"/>
      <c r="M50" s="19"/>
      <c r="N50" s="35"/>
      <c r="O50" s="73">
        <f t="shared" si="0"/>
        <v>4941</v>
      </c>
    </row>
    <row r="51" spans="1:15" ht="21" customHeight="1" x14ac:dyDescent="0.15">
      <c r="A51" s="115"/>
      <c r="B51" s="100"/>
      <c r="C51" s="10" t="s">
        <v>24</v>
      </c>
      <c r="D51" s="11">
        <v>1354</v>
      </c>
      <c r="E51" s="12">
        <v>669</v>
      </c>
      <c r="F51" s="12">
        <v>369</v>
      </c>
      <c r="G51" s="12">
        <v>488</v>
      </c>
      <c r="H51" s="12"/>
      <c r="I51" s="12"/>
      <c r="J51" s="12"/>
      <c r="K51" s="12"/>
      <c r="L51" s="12"/>
      <c r="M51" s="12"/>
      <c r="N51" s="32"/>
      <c r="O51" s="74">
        <f t="shared" si="0"/>
        <v>2880</v>
      </c>
    </row>
    <row r="52" spans="1:15" ht="21" customHeight="1" x14ac:dyDescent="0.15">
      <c r="A52" s="115"/>
      <c r="B52" s="100"/>
      <c r="C52" s="10" t="s">
        <v>15</v>
      </c>
      <c r="D52" s="11">
        <f>SUM(D50:D51)</f>
        <v>3766</v>
      </c>
      <c r="E52" s="12">
        <f>SUM(E50:E51)</f>
        <v>1983</v>
      </c>
      <c r="F52" s="12">
        <f>SUM(F50:F51)</f>
        <v>931</v>
      </c>
      <c r="G52" s="12">
        <f>SUM(G50:G51)</f>
        <v>1141</v>
      </c>
      <c r="H52" s="12"/>
      <c r="I52" s="12"/>
      <c r="J52" s="12"/>
      <c r="K52" s="12"/>
      <c r="L52" s="12"/>
      <c r="M52" s="12"/>
      <c r="N52" s="32"/>
      <c r="O52" s="75">
        <f t="shared" si="0"/>
        <v>7821</v>
      </c>
    </row>
    <row r="53" spans="1:15" ht="21" customHeight="1" x14ac:dyDescent="0.15">
      <c r="A53" s="115"/>
      <c r="B53" s="118" t="s">
        <v>141</v>
      </c>
      <c r="C53" s="119"/>
      <c r="D53" s="11">
        <v>27</v>
      </c>
      <c r="E53" s="12">
        <v>10</v>
      </c>
      <c r="F53" s="12">
        <v>7</v>
      </c>
      <c r="G53" s="12">
        <v>5</v>
      </c>
      <c r="H53" s="12"/>
      <c r="I53" s="12"/>
      <c r="J53" s="12"/>
      <c r="K53" s="12"/>
      <c r="L53" s="12"/>
      <c r="M53" s="12"/>
      <c r="N53" s="32"/>
      <c r="O53" s="74">
        <f t="shared" si="0"/>
        <v>49</v>
      </c>
    </row>
    <row r="54" spans="1:15" ht="21" customHeight="1" thickBot="1" x14ac:dyDescent="0.2">
      <c r="A54" s="116"/>
      <c r="B54" s="120" t="s">
        <v>142</v>
      </c>
      <c r="C54" s="121"/>
      <c r="D54" s="20">
        <v>120</v>
      </c>
      <c r="E54" s="21">
        <v>49</v>
      </c>
      <c r="F54" s="21">
        <v>22</v>
      </c>
      <c r="G54" s="21">
        <v>46</v>
      </c>
      <c r="H54" s="21"/>
      <c r="I54" s="21"/>
      <c r="J54" s="21"/>
      <c r="K54" s="21"/>
      <c r="L54" s="21"/>
      <c r="M54" s="21"/>
      <c r="N54" s="40"/>
      <c r="O54" s="75">
        <f t="shared" si="0"/>
        <v>237</v>
      </c>
    </row>
    <row r="55" spans="1:15" ht="21" customHeight="1" thickBot="1" x14ac:dyDescent="0.2">
      <c r="A55" s="103" t="s">
        <v>196</v>
      </c>
      <c r="B55" s="104"/>
      <c r="C55" s="105"/>
      <c r="D55" s="15">
        <f>SUM(D52:D54)</f>
        <v>3913</v>
      </c>
      <c r="E55" s="16">
        <f>SUM(E52:E54)</f>
        <v>2042</v>
      </c>
      <c r="F55" s="16">
        <f>SUM(F52:F54)</f>
        <v>960</v>
      </c>
      <c r="G55" s="16">
        <f>SUM(G52:G54)</f>
        <v>1192</v>
      </c>
      <c r="H55" s="16"/>
      <c r="I55" s="16"/>
      <c r="J55" s="16"/>
      <c r="K55" s="16"/>
      <c r="L55" s="16"/>
      <c r="M55" s="16"/>
      <c r="N55" s="39"/>
      <c r="O55" s="73">
        <f t="shared" si="0"/>
        <v>8107</v>
      </c>
    </row>
    <row r="56" spans="1:15" ht="23.25" customHeight="1" thickBot="1" x14ac:dyDescent="0.2">
      <c r="A56" s="106" t="s">
        <v>143</v>
      </c>
      <c r="B56" s="107"/>
      <c r="C56" s="108"/>
      <c r="D56" s="77">
        <f>SUM(D49,D55)</f>
        <v>8190</v>
      </c>
      <c r="E56" s="77">
        <f>SUM(E49,E55)</f>
        <v>4223</v>
      </c>
      <c r="F56" s="77">
        <f t="shared" ref="F56:G56" si="10">SUM(F49,F55)</f>
        <v>1874</v>
      </c>
      <c r="G56" s="77">
        <f t="shared" si="10"/>
        <v>2285</v>
      </c>
      <c r="H56" s="78"/>
      <c r="I56" s="78"/>
      <c r="J56" s="78"/>
      <c r="K56" s="78"/>
      <c r="L56" s="78"/>
      <c r="M56" s="78"/>
      <c r="N56" s="82"/>
      <c r="O56" s="76">
        <f t="shared" si="0"/>
        <v>16572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3"/>
    </row>
    <row r="5" spans="1:15" ht="15" customHeight="1" x14ac:dyDescent="0.2">
      <c r="A5" s="6"/>
      <c r="B5" s="49" t="s">
        <v>144</v>
      </c>
      <c r="C5" s="50"/>
      <c r="D5" s="49"/>
      <c r="L5" s="53"/>
      <c r="M5" s="53"/>
      <c r="N5" s="53"/>
      <c r="O5" s="24"/>
    </row>
    <row r="6" spans="1:15" ht="15" customHeight="1" thickBot="1" x14ac:dyDescent="0.2">
      <c r="L6" s="25"/>
      <c r="M6" s="25"/>
      <c r="N6" s="25"/>
      <c r="O6" s="25"/>
    </row>
    <row r="7" spans="1:15" ht="48" customHeight="1" x14ac:dyDescent="0.15">
      <c r="A7" s="141" t="s">
        <v>145</v>
      </c>
      <c r="B7" s="142"/>
      <c r="C7" s="143"/>
      <c r="D7" s="160" t="s">
        <v>146</v>
      </c>
      <c r="E7" s="147" t="s">
        <v>147</v>
      </c>
      <c r="F7" s="147"/>
      <c r="G7" s="147"/>
      <c r="H7" s="147"/>
      <c r="I7" s="147"/>
      <c r="J7" s="147"/>
      <c r="K7" s="147"/>
      <c r="L7" s="147"/>
      <c r="M7" s="147"/>
      <c r="N7" s="165"/>
      <c r="O7" s="153" t="s">
        <v>148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56"/>
      <c r="F8" s="156"/>
      <c r="G8" s="156"/>
      <c r="H8" s="156"/>
      <c r="I8" s="158"/>
      <c r="J8" s="158"/>
      <c r="K8" s="156"/>
      <c r="L8" s="156"/>
      <c r="M8" s="186"/>
      <c r="N8" s="166"/>
      <c r="O8" s="154"/>
    </row>
    <row r="9" spans="1:15" x14ac:dyDescent="0.15">
      <c r="A9" s="115"/>
      <c r="B9" s="132"/>
      <c r="C9" s="135"/>
      <c r="D9" s="161"/>
      <c r="E9" s="156"/>
      <c r="F9" s="156"/>
      <c r="G9" s="156"/>
      <c r="H9" s="156"/>
      <c r="I9" s="158"/>
      <c r="J9" s="158"/>
      <c r="K9" s="156"/>
      <c r="L9" s="156"/>
      <c r="M9" s="186"/>
      <c r="N9" s="166"/>
      <c r="O9" s="154"/>
    </row>
    <row r="10" spans="1:15" ht="18.75" customHeight="1" thickBot="1" x14ac:dyDescent="0.2">
      <c r="A10" s="134"/>
      <c r="B10" s="133"/>
      <c r="C10" s="136"/>
      <c r="D10" s="162"/>
      <c r="E10" s="157"/>
      <c r="F10" s="157"/>
      <c r="G10" s="157"/>
      <c r="H10" s="157"/>
      <c r="I10" s="159"/>
      <c r="J10" s="159"/>
      <c r="K10" s="157"/>
      <c r="L10" s="157"/>
      <c r="M10" s="187"/>
      <c r="N10" s="167"/>
      <c r="O10" s="155"/>
    </row>
    <row r="11" spans="1:15" ht="21" customHeight="1" x14ac:dyDescent="0.15">
      <c r="A11" s="128" t="s">
        <v>149</v>
      </c>
      <c r="B11" s="131" t="s">
        <v>12</v>
      </c>
      <c r="C11" s="7" t="s">
        <v>13</v>
      </c>
      <c r="D11" s="8">
        <v>206</v>
      </c>
      <c r="E11" s="9">
        <v>250</v>
      </c>
      <c r="F11" s="9"/>
      <c r="G11" s="9"/>
      <c r="H11" s="9"/>
      <c r="I11" s="9"/>
      <c r="J11" s="9"/>
      <c r="K11" s="9"/>
      <c r="L11" s="9"/>
      <c r="M11" s="37"/>
      <c r="N11" s="37"/>
      <c r="O11" s="79">
        <f t="shared" ref="O11:O56" si="0">SUM(D11:N11)</f>
        <v>456</v>
      </c>
    </row>
    <row r="12" spans="1:15" ht="21" customHeight="1" x14ac:dyDescent="0.15">
      <c r="A12" s="129"/>
      <c r="B12" s="132"/>
      <c r="C12" s="10" t="s">
        <v>14</v>
      </c>
      <c r="D12" s="11">
        <v>38</v>
      </c>
      <c r="E12" s="12">
        <v>12</v>
      </c>
      <c r="F12" s="12"/>
      <c r="G12" s="12"/>
      <c r="H12" s="12"/>
      <c r="I12" s="12"/>
      <c r="J12" s="12"/>
      <c r="K12" s="12"/>
      <c r="L12" s="12"/>
      <c r="M12" s="32"/>
      <c r="N12" s="41"/>
      <c r="O12" s="74">
        <f t="shared" si="0"/>
        <v>50</v>
      </c>
    </row>
    <row r="13" spans="1:15" ht="21" customHeight="1" x14ac:dyDescent="0.15">
      <c r="A13" s="129"/>
      <c r="B13" s="132"/>
      <c r="C13" s="10" t="s">
        <v>15</v>
      </c>
      <c r="D13" s="11">
        <f>SUM(D11:D12)</f>
        <v>244</v>
      </c>
      <c r="E13" s="12">
        <f>SUM(E11:E12)</f>
        <v>262</v>
      </c>
      <c r="F13" s="12"/>
      <c r="G13" s="12"/>
      <c r="H13" s="12"/>
      <c r="I13" s="12"/>
      <c r="J13" s="12"/>
      <c r="K13" s="12"/>
      <c r="L13" s="12"/>
      <c r="M13" s="32"/>
      <c r="N13" s="41"/>
      <c r="O13" s="74">
        <f t="shared" si="0"/>
        <v>506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344</v>
      </c>
      <c r="E14" s="12">
        <v>205</v>
      </c>
      <c r="F14" s="12"/>
      <c r="G14" s="12"/>
      <c r="H14" s="12"/>
      <c r="I14" s="12"/>
      <c r="J14" s="12"/>
      <c r="K14" s="12"/>
      <c r="L14" s="12"/>
      <c r="M14" s="32"/>
      <c r="N14" s="41"/>
      <c r="O14" s="74">
        <f t="shared" si="0"/>
        <v>549</v>
      </c>
    </row>
    <row r="15" spans="1:15" ht="21" customHeight="1" x14ac:dyDescent="0.15">
      <c r="A15" s="129"/>
      <c r="B15" s="132"/>
      <c r="C15" s="10" t="s">
        <v>14</v>
      </c>
      <c r="D15" s="11">
        <v>4</v>
      </c>
      <c r="E15" s="12">
        <v>0</v>
      </c>
      <c r="F15" s="12"/>
      <c r="G15" s="12"/>
      <c r="H15" s="12"/>
      <c r="I15" s="12"/>
      <c r="J15" s="12"/>
      <c r="K15" s="12"/>
      <c r="L15" s="12"/>
      <c r="M15" s="32"/>
      <c r="N15" s="41"/>
      <c r="O15" s="74">
        <f t="shared" si="0"/>
        <v>4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348</v>
      </c>
      <c r="E16" s="12">
        <f>SUM(E14:E15)</f>
        <v>205</v>
      </c>
      <c r="F16" s="12"/>
      <c r="G16" s="12"/>
      <c r="H16" s="12"/>
      <c r="I16" s="12"/>
      <c r="J16" s="12"/>
      <c r="K16" s="12"/>
      <c r="L16" s="12"/>
      <c r="M16" s="32"/>
      <c r="N16" s="41"/>
      <c r="O16" s="74">
        <f t="shared" si="0"/>
        <v>553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1</v>
      </c>
      <c r="E17" s="12">
        <v>1</v>
      </c>
      <c r="F17" s="12"/>
      <c r="G17" s="12"/>
      <c r="H17" s="12"/>
      <c r="I17" s="12"/>
      <c r="J17" s="12"/>
      <c r="K17" s="12"/>
      <c r="L17" s="12"/>
      <c r="M17" s="32"/>
      <c r="N17" s="41"/>
      <c r="O17" s="74">
        <f t="shared" si="0"/>
        <v>2</v>
      </c>
    </row>
    <row r="18" spans="1:15" ht="21" customHeight="1" x14ac:dyDescent="0.15">
      <c r="A18" s="129"/>
      <c r="B18" s="132"/>
      <c r="C18" s="10" t="s">
        <v>14</v>
      </c>
      <c r="D18" s="11">
        <v>1</v>
      </c>
      <c r="E18" s="12">
        <v>0</v>
      </c>
      <c r="F18" s="12"/>
      <c r="G18" s="12"/>
      <c r="H18" s="12"/>
      <c r="I18" s="12"/>
      <c r="J18" s="12"/>
      <c r="K18" s="12"/>
      <c r="L18" s="12"/>
      <c r="M18" s="32"/>
      <c r="N18" s="41"/>
      <c r="O18" s="74">
        <f t="shared" si="0"/>
        <v>1</v>
      </c>
    </row>
    <row r="19" spans="1:15" ht="21" customHeight="1" x14ac:dyDescent="0.15">
      <c r="A19" s="129"/>
      <c r="B19" s="132"/>
      <c r="C19" s="10" t="s">
        <v>15</v>
      </c>
      <c r="D19" s="11">
        <f>SUM(D17:D18)</f>
        <v>2</v>
      </c>
      <c r="E19" s="12">
        <f>SUM(E17:E18)</f>
        <v>1</v>
      </c>
      <c r="F19" s="12"/>
      <c r="G19" s="12"/>
      <c r="H19" s="12"/>
      <c r="I19" s="12"/>
      <c r="J19" s="12"/>
      <c r="K19" s="12"/>
      <c r="L19" s="12"/>
      <c r="M19" s="32"/>
      <c r="N19" s="41"/>
      <c r="O19" s="74">
        <f t="shared" si="0"/>
        <v>3</v>
      </c>
    </row>
    <row r="20" spans="1:15" ht="21" customHeight="1" x14ac:dyDescent="0.15">
      <c r="A20" s="129"/>
      <c r="B20" s="132" t="s">
        <v>150</v>
      </c>
      <c r="C20" s="10" t="s">
        <v>13</v>
      </c>
      <c r="D20" s="11">
        <f>SUM(D11,D14,D17)</f>
        <v>551</v>
      </c>
      <c r="E20" s="11">
        <f>SUM(E11,E14,E17)</f>
        <v>456</v>
      </c>
      <c r="F20" s="11"/>
      <c r="G20" s="11"/>
      <c r="H20" s="11"/>
      <c r="I20" s="11"/>
      <c r="J20" s="11"/>
      <c r="K20" s="11"/>
      <c r="L20" s="11"/>
      <c r="M20" s="54"/>
      <c r="N20" s="41"/>
      <c r="O20" s="74">
        <f t="shared" si="0"/>
        <v>1007</v>
      </c>
    </row>
    <row r="21" spans="1:15" ht="21" customHeight="1" x14ac:dyDescent="0.15">
      <c r="A21" s="129"/>
      <c r="B21" s="132"/>
      <c r="C21" s="10" t="s">
        <v>14</v>
      </c>
      <c r="D21" s="11">
        <f>SUM(D12,D15,D18)</f>
        <v>43</v>
      </c>
      <c r="E21" s="11">
        <f>SUM(E12,E15,E18)</f>
        <v>12</v>
      </c>
      <c r="F21" s="11"/>
      <c r="G21" s="11"/>
      <c r="H21" s="11"/>
      <c r="I21" s="11"/>
      <c r="J21" s="11"/>
      <c r="K21" s="11"/>
      <c r="L21" s="11"/>
      <c r="M21" s="54"/>
      <c r="N21" s="41"/>
      <c r="O21" s="74">
        <f t="shared" si="0"/>
        <v>55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594</v>
      </c>
      <c r="E22" s="11">
        <f>SUM(E20:E21)</f>
        <v>468</v>
      </c>
      <c r="F22" s="11"/>
      <c r="G22" s="11"/>
      <c r="H22" s="11"/>
      <c r="I22" s="11"/>
      <c r="J22" s="11"/>
      <c r="K22" s="11"/>
      <c r="L22" s="11"/>
      <c r="M22" s="54"/>
      <c r="N22" s="41"/>
      <c r="O22" s="74">
        <f t="shared" si="0"/>
        <v>1062</v>
      </c>
    </row>
    <row r="23" spans="1:15" ht="21" customHeight="1" x14ac:dyDescent="0.15">
      <c r="A23" s="128" t="s">
        <v>151</v>
      </c>
      <c r="B23" s="131" t="s">
        <v>12</v>
      </c>
      <c r="C23" s="7" t="s">
        <v>13</v>
      </c>
      <c r="D23" s="8">
        <v>1</v>
      </c>
      <c r="E23" s="9">
        <v>9</v>
      </c>
      <c r="F23" s="9"/>
      <c r="G23" s="9"/>
      <c r="H23" s="9"/>
      <c r="I23" s="9"/>
      <c r="J23" s="9"/>
      <c r="K23" s="9"/>
      <c r="L23" s="9"/>
      <c r="M23" s="37"/>
      <c r="N23" s="43"/>
      <c r="O23" s="79">
        <f t="shared" si="0"/>
        <v>10</v>
      </c>
    </row>
    <row r="24" spans="1:15" ht="21" customHeight="1" x14ac:dyDescent="0.15">
      <c r="A24" s="129"/>
      <c r="B24" s="132"/>
      <c r="C24" s="10" t="s">
        <v>14</v>
      </c>
      <c r="D24" s="11">
        <v>25</v>
      </c>
      <c r="E24" s="12">
        <v>0</v>
      </c>
      <c r="F24" s="12"/>
      <c r="G24" s="12"/>
      <c r="H24" s="12"/>
      <c r="I24" s="12"/>
      <c r="J24" s="12"/>
      <c r="K24" s="12"/>
      <c r="L24" s="12"/>
      <c r="M24" s="32"/>
      <c r="N24" s="41"/>
      <c r="O24" s="74">
        <f t="shared" si="0"/>
        <v>25</v>
      </c>
    </row>
    <row r="25" spans="1:15" ht="21" customHeight="1" x14ac:dyDescent="0.15">
      <c r="A25" s="129"/>
      <c r="B25" s="132"/>
      <c r="C25" s="10" t="s">
        <v>15</v>
      </c>
      <c r="D25" s="11">
        <f>SUM(D23:D24)</f>
        <v>26</v>
      </c>
      <c r="E25" s="12">
        <f>SUM(E23:E24)</f>
        <v>9</v>
      </c>
      <c r="F25" s="12"/>
      <c r="G25" s="12"/>
      <c r="H25" s="12"/>
      <c r="I25" s="12"/>
      <c r="J25" s="12"/>
      <c r="K25" s="12"/>
      <c r="L25" s="12"/>
      <c r="M25" s="32"/>
      <c r="N25" s="41"/>
      <c r="O25" s="74">
        <f t="shared" si="0"/>
        <v>35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19</v>
      </c>
      <c r="E26" s="12">
        <v>37</v>
      </c>
      <c r="F26" s="12"/>
      <c r="G26" s="12"/>
      <c r="H26" s="12"/>
      <c r="I26" s="12"/>
      <c r="J26" s="12"/>
      <c r="K26" s="12"/>
      <c r="L26" s="12"/>
      <c r="M26" s="32"/>
      <c r="N26" s="41"/>
      <c r="O26" s="74">
        <f t="shared" si="0"/>
        <v>56</v>
      </c>
    </row>
    <row r="27" spans="1:15" ht="21" customHeight="1" x14ac:dyDescent="0.15">
      <c r="A27" s="129"/>
      <c r="B27" s="132"/>
      <c r="C27" s="10" t="s">
        <v>14</v>
      </c>
      <c r="D27" s="11">
        <v>9</v>
      </c>
      <c r="E27" s="12">
        <v>0</v>
      </c>
      <c r="F27" s="12"/>
      <c r="G27" s="12"/>
      <c r="H27" s="12"/>
      <c r="I27" s="12"/>
      <c r="J27" s="12"/>
      <c r="K27" s="12"/>
      <c r="L27" s="12"/>
      <c r="M27" s="32"/>
      <c r="N27" s="41"/>
      <c r="O27" s="74">
        <f t="shared" si="0"/>
        <v>9</v>
      </c>
    </row>
    <row r="28" spans="1:15" ht="21" customHeight="1" x14ac:dyDescent="0.15">
      <c r="A28" s="129"/>
      <c r="B28" s="132"/>
      <c r="C28" s="10" t="s">
        <v>15</v>
      </c>
      <c r="D28" s="11">
        <f>SUM(D26:D27)</f>
        <v>28</v>
      </c>
      <c r="E28" s="12">
        <f>SUM(E26:E27)</f>
        <v>37</v>
      </c>
      <c r="F28" s="12"/>
      <c r="G28" s="12"/>
      <c r="H28" s="12"/>
      <c r="I28" s="12"/>
      <c r="J28" s="12"/>
      <c r="K28" s="12"/>
      <c r="L28" s="12"/>
      <c r="M28" s="32"/>
      <c r="N28" s="41"/>
      <c r="O28" s="74">
        <f t="shared" si="0"/>
        <v>65</v>
      </c>
    </row>
    <row r="29" spans="1:15" ht="21" customHeight="1" x14ac:dyDescent="0.15">
      <c r="A29" s="129"/>
      <c r="B29" s="132" t="s">
        <v>150</v>
      </c>
      <c r="C29" s="10" t="s">
        <v>13</v>
      </c>
      <c r="D29" s="11">
        <f>SUM(D23,D26)</f>
        <v>20</v>
      </c>
      <c r="E29" s="11">
        <f>SUM(E23,E26)</f>
        <v>46</v>
      </c>
      <c r="F29" s="11"/>
      <c r="G29" s="11"/>
      <c r="H29" s="11"/>
      <c r="I29" s="11"/>
      <c r="J29" s="11"/>
      <c r="K29" s="11"/>
      <c r="L29" s="11"/>
      <c r="M29" s="54"/>
      <c r="N29" s="41"/>
      <c r="O29" s="74">
        <f t="shared" si="0"/>
        <v>66</v>
      </c>
    </row>
    <row r="30" spans="1:15" ht="21" customHeight="1" x14ac:dyDescent="0.15">
      <c r="A30" s="129"/>
      <c r="B30" s="132"/>
      <c r="C30" s="10" t="s">
        <v>14</v>
      </c>
      <c r="D30" s="11">
        <f>SUM(D24,D27)</f>
        <v>34</v>
      </c>
      <c r="E30" s="11">
        <f>SUM(E24,E27)</f>
        <v>0</v>
      </c>
      <c r="F30" s="11"/>
      <c r="G30" s="11"/>
      <c r="H30" s="11"/>
      <c r="I30" s="11"/>
      <c r="J30" s="11"/>
      <c r="K30" s="11"/>
      <c r="L30" s="11"/>
      <c r="M30" s="54"/>
      <c r="N30" s="41"/>
      <c r="O30" s="74">
        <f t="shared" si="0"/>
        <v>34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54</v>
      </c>
      <c r="E31" s="11">
        <f t="shared" ref="E31" si="1">E25+E28</f>
        <v>46</v>
      </c>
      <c r="F31" s="11"/>
      <c r="G31" s="11"/>
      <c r="H31" s="11"/>
      <c r="I31" s="11"/>
      <c r="J31" s="11"/>
      <c r="K31" s="11"/>
      <c r="L31" s="11"/>
      <c r="M31" s="54"/>
      <c r="N31" s="41"/>
      <c r="O31" s="74">
        <f t="shared" si="0"/>
        <v>100</v>
      </c>
    </row>
    <row r="32" spans="1:15" ht="21" customHeight="1" x14ac:dyDescent="0.15">
      <c r="A32" s="128" t="s">
        <v>152</v>
      </c>
      <c r="B32" s="131" t="s">
        <v>12</v>
      </c>
      <c r="C32" s="7" t="s">
        <v>13</v>
      </c>
      <c r="D32" s="8">
        <v>1069</v>
      </c>
      <c r="E32" s="9">
        <v>927</v>
      </c>
      <c r="F32" s="9"/>
      <c r="G32" s="9"/>
      <c r="H32" s="9"/>
      <c r="I32" s="9"/>
      <c r="J32" s="9"/>
      <c r="K32" s="9"/>
      <c r="L32" s="9"/>
      <c r="M32" s="37"/>
      <c r="N32" s="43"/>
      <c r="O32" s="79">
        <f t="shared" si="0"/>
        <v>1996</v>
      </c>
    </row>
    <row r="33" spans="1:15" ht="21" customHeight="1" x14ac:dyDescent="0.15">
      <c r="A33" s="129"/>
      <c r="B33" s="132"/>
      <c r="C33" s="10" t="s">
        <v>14</v>
      </c>
      <c r="D33" s="11">
        <v>2</v>
      </c>
      <c r="E33" s="12">
        <v>2</v>
      </c>
      <c r="F33" s="12"/>
      <c r="G33" s="12"/>
      <c r="H33" s="12"/>
      <c r="I33" s="12"/>
      <c r="J33" s="12"/>
      <c r="K33" s="12"/>
      <c r="L33" s="12"/>
      <c r="M33" s="32"/>
      <c r="N33" s="41"/>
      <c r="O33" s="89">
        <f t="shared" si="0"/>
        <v>4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1071</v>
      </c>
      <c r="E34" s="12">
        <f>SUM(E32:E33)</f>
        <v>929</v>
      </c>
      <c r="F34" s="12"/>
      <c r="G34" s="12"/>
      <c r="H34" s="12"/>
      <c r="I34" s="12"/>
      <c r="J34" s="12"/>
      <c r="K34" s="12"/>
      <c r="L34" s="12"/>
      <c r="M34" s="32"/>
      <c r="N34" s="41"/>
      <c r="O34" s="89">
        <f t="shared" si="0"/>
        <v>2000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1623</v>
      </c>
      <c r="E35" s="12">
        <v>1319</v>
      </c>
      <c r="F35" s="12"/>
      <c r="G35" s="12"/>
      <c r="H35" s="12"/>
      <c r="I35" s="12"/>
      <c r="J35" s="12"/>
      <c r="K35" s="12"/>
      <c r="L35" s="12"/>
      <c r="M35" s="32"/>
      <c r="N35" s="41"/>
      <c r="O35" s="74">
        <f t="shared" si="0"/>
        <v>2942</v>
      </c>
    </row>
    <row r="36" spans="1:15" ht="21" customHeight="1" x14ac:dyDescent="0.15">
      <c r="A36" s="129"/>
      <c r="B36" s="132"/>
      <c r="C36" s="10" t="s">
        <v>14</v>
      </c>
      <c r="D36" s="11">
        <v>9</v>
      </c>
      <c r="E36" s="12">
        <v>1</v>
      </c>
      <c r="F36" s="12"/>
      <c r="G36" s="12"/>
      <c r="H36" s="12"/>
      <c r="I36" s="12"/>
      <c r="J36" s="12"/>
      <c r="K36" s="12"/>
      <c r="L36" s="12"/>
      <c r="M36" s="32"/>
      <c r="N36" s="41"/>
      <c r="O36" s="74">
        <f t="shared" si="0"/>
        <v>10</v>
      </c>
    </row>
    <row r="37" spans="1:15" ht="21" customHeight="1" x14ac:dyDescent="0.15">
      <c r="A37" s="129"/>
      <c r="B37" s="132"/>
      <c r="C37" s="10" t="s">
        <v>15</v>
      </c>
      <c r="D37" s="11">
        <f>SUM(D35:D36)</f>
        <v>1632</v>
      </c>
      <c r="E37" s="12">
        <f>SUM(E35:E36)</f>
        <v>1320</v>
      </c>
      <c r="F37" s="12"/>
      <c r="G37" s="12"/>
      <c r="H37" s="12"/>
      <c r="I37" s="12"/>
      <c r="J37" s="12"/>
      <c r="K37" s="12"/>
      <c r="L37" s="12"/>
      <c r="M37" s="32"/>
      <c r="N37" s="41"/>
      <c r="O37" s="74">
        <f t="shared" si="0"/>
        <v>2952</v>
      </c>
    </row>
    <row r="38" spans="1:15" ht="21" customHeight="1" x14ac:dyDescent="0.15">
      <c r="A38" s="129"/>
      <c r="B38" s="132" t="s">
        <v>150</v>
      </c>
      <c r="C38" s="10" t="s">
        <v>13</v>
      </c>
      <c r="D38" s="11">
        <f>SUM(D32,D35)</f>
        <v>2692</v>
      </c>
      <c r="E38" s="11">
        <f>SUM(E32,E35)</f>
        <v>2246</v>
      </c>
      <c r="F38" s="11"/>
      <c r="G38" s="11"/>
      <c r="H38" s="11"/>
      <c r="I38" s="11"/>
      <c r="J38" s="11"/>
      <c r="K38" s="11"/>
      <c r="L38" s="11"/>
      <c r="M38" s="54"/>
      <c r="N38" s="41"/>
      <c r="O38" s="74">
        <f t="shared" si="0"/>
        <v>4938</v>
      </c>
    </row>
    <row r="39" spans="1:15" ht="21" customHeight="1" x14ac:dyDescent="0.15">
      <c r="A39" s="129"/>
      <c r="B39" s="132"/>
      <c r="C39" s="10" t="s">
        <v>14</v>
      </c>
      <c r="D39" s="11">
        <f>SUM(D33,D36)</f>
        <v>11</v>
      </c>
      <c r="E39" s="11">
        <f>SUM(E33,E36)</f>
        <v>3</v>
      </c>
      <c r="F39" s="11"/>
      <c r="G39" s="11"/>
      <c r="H39" s="11"/>
      <c r="I39" s="11"/>
      <c r="J39" s="11"/>
      <c r="K39" s="11"/>
      <c r="L39" s="11"/>
      <c r="M39" s="54"/>
      <c r="N39" s="41"/>
      <c r="O39" s="74">
        <f t="shared" si="0"/>
        <v>14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2703</v>
      </c>
      <c r="E40" s="11">
        <f>SUM(E38:E39)</f>
        <v>2249</v>
      </c>
      <c r="F40" s="11"/>
      <c r="G40" s="11"/>
      <c r="H40" s="11"/>
      <c r="I40" s="11"/>
      <c r="J40" s="11"/>
      <c r="K40" s="11"/>
      <c r="L40" s="11"/>
      <c r="M40" s="54"/>
      <c r="N40" s="41"/>
      <c r="O40" s="74">
        <f t="shared" si="0"/>
        <v>4952</v>
      </c>
    </row>
    <row r="41" spans="1:15" ht="21" customHeight="1" x14ac:dyDescent="0.15">
      <c r="A41" s="180" t="s">
        <v>18</v>
      </c>
      <c r="B41" s="181"/>
      <c r="C41" s="7" t="s">
        <v>13</v>
      </c>
      <c r="D41" s="8">
        <v>145</v>
      </c>
      <c r="E41" s="9">
        <v>143</v>
      </c>
      <c r="F41" s="9"/>
      <c r="G41" s="9"/>
      <c r="H41" s="9"/>
      <c r="I41" s="9"/>
      <c r="J41" s="9"/>
      <c r="K41" s="9"/>
      <c r="L41" s="9"/>
      <c r="M41" s="37"/>
      <c r="N41" s="43"/>
      <c r="O41" s="73">
        <f t="shared" si="0"/>
        <v>288</v>
      </c>
    </row>
    <row r="42" spans="1:15" ht="21" customHeight="1" x14ac:dyDescent="0.15">
      <c r="A42" s="182"/>
      <c r="B42" s="183"/>
      <c r="C42" s="10" t="s">
        <v>14</v>
      </c>
      <c r="D42" s="11">
        <v>47</v>
      </c>
      <c r="E42" s="12">
        <v>6</v>
      </c>
      <c r="F42" s="12"/>
      <c r="G42" s="12"/>
      <c r="H42" s="12"/>
      <c r="I42" s="12"/>
      <c r="J42" s="12"/>
      <c r="K42" s="12"/>
      <c r="L42" s="12"/>
      <c r="M42" s="32"/>
      <c r="N42" s="41"/>
      <c r="O42" s="74">
        <f t="shared" si="0"/>
        <v>53</v>
      </c>
    </row>
    <row r="43" spans="1:15" ht="21" customHeight="1" thickBot="1" x14ac:dyDescent="0.2">
      <c r="A43" s="184"/>
      <c r="B43" s="185"/>
      <c r="C43" s="13" t="s">
        <v>15</v>
      </c>
      <c r="D43" s="14">
        <f>SUM(D41:D42)</f>
        <v>192</v>
      </c>
      <c r="E43" s="44">
        <f>SUM(E41:E42)</f>
        <v>149</v>
      </c>
      <c r="F43" s="44"/>
      <c r="G43" s="44"/>
      <c r="H43" s="44"/>
      <c r="I43" s="44"/>
      <c r="J43" s="44"/>
      <c r="K43" s="44"/>
      <c r="L43" s="44"/>
      <c r="M43" s="55"/>
      <c r="N43" s="45"/>
      <c r="O43" s="74">
        <f t="shared" si="0"/>
        <v>341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109</v>
      </c>
      <c r="E44" s="9">
        <v>65</v>
      </c>
      <c r="F44" s="9"/>
      <c r="G44" s="9"/>
      <c r="H44" s="9"/>
      <c r="I44" s="9"/>
      <c r="J44" s="9"/>
      <c r="K44" s="9"/>
      <c r="L44" s="9"/>
      <c r="M44" s="37"/>
      <c r="N44" s="43"/>
      <c r="O44" s="73">
        <f t="shared" si="0"/>
        <v>174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/>
      <c r="G45" s="12"/>
      <c r="H45" s="12"/>
      <c r="I45" s="12"/>
      <c r="J45" s="12"/>
      <c r="K45" s="12"/>
      <c r="L45" s="12"/>
      <c r="M45" s="32"/>
      <c r="N45" s="41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109</v>
      </c>
      <c r="E46" s="44">
        <f>SUM(E44:E45)</f>
        <v>65</v>
      </c>
      <c r="F46" s="44"/>
      <c r="G46" s="44"/>
      <c r="H46" s="44"/>
      <c r="I46" s="44"/>
      <c r="J46" s="44"/>
      <c r="K46" s="44"/>
      <c r="L46" s="44"/>
      <c r="M46" s="55"/>
      <c r="N46" s="45"/>
      <c r="O46" s="80">
        <f t="shared" si="0"/>
        <v>174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3652</v>
      </c>
      <c r="E47" s="16">
        <f>SUM(E22,E31,E40,E43,E46)</f>
        <v>2977</v>
      </c>
      <c r="F47" s="16"/>
      <c r="G47" s="16"/>
      <c r="H47" s="16"/>
      <c r="I47" s="16"/>
      <c r="J47" s="16"/>
      <c r="K47" s="16"/>
      <c r="L47" s="16"/>
      <c r="M47" s="39"/>
      <c r="N47" s="48"/>
      <c r="O47" s="89">
        <f t="shared" si="0"/>
        <v>6629</v>
      </c>
    </row>
    <row r="48" spans="1:15" ht="21" customHeight="1" thickBot="1" x14ac:dyDescent="0.2">
      <c r="A48" s="111" t="s">
        <v>153</v>
      </c>
      <c r="B48" s="112"/>
      <c r="C48" s="113"/>
      <c r="D48" s="15">
        <v>56</v>
      </c>
      <c r="E48" s="16">
        <v>35</v>
      </c>
      <c r="F48" s="16"/>
      <c r="G48" s="16"/>
      <c r="H48" s="16"/>
      <c r="I48" s="16"/>
      <c r="J48" s="16"/>
      <c r="K48" s="16"/>
      <c r="L48" s="16"/>
      <c r="M48" s="39"/>
      <c r="N48" s="48"/>
      <c r="O48" s="76">
        <f t="shared" si="0"/>
        <v>91</v>
      </c>
    </row>
    <row r="49" spans="1:15" ht="21" customHeight="1" thickBot="1" x14ac:dyDescent="0.2">
      <c r="A49" s="111" t="s">
        <v>21</v>
      </c>
      <c r="B49" s="112"/>
      <c r="C49" s="113"/>
      <c r="D49" s="15">
        <f>SUM(D47:D48)</f>
        <v>3708</v>
      </c>
      <c r="E49" s="16">
        <f>SUM(E47:E48)</f>
        <v>3012</v>
      </c>
      <c r="F49" s="16"/>
      <c r="G49" s="16"/>
      <c r="H49" s="16"/>
      <c r="I49" s="16"/>
      <c r="J49" s="16"/>
      <c r="K49" s="16"/>
      <c r="L49" s="16"/>
      <c r="M49" s="39"/>
      <c r="N49" s="48"/>
      <c r="O49" s="76">
        <f t="shared" si="0"/>
        <v>6720</v>
      </c>
    </row>
    <row r="50" spans="1:15" ht="21" customHeight="1" x14ac:dyDescent="0.15">
      <c r="A50" s="114" t="s">
        <v>154</v>
      </c>
      <c r="B50" s="117" t="s">
        <v>22</v>
      </c>
      <c r="C50" s="17" t="s">
        <v>23</v>
      </c>
      <c r="D50" s="18">
        <v>2525</v>
      </c>
      <c r="E50" s="19">
        <v>1806</v>
      </c>
      <c r="F50" s="19"/>
      <c r="G50" s="19"/>
      <c r="H50" s="19"/>
      <c r="I50" s="19"/>
      <c r="J50" s="19"/>
      <c r="K50" s="19"/>
      <c r="L50" s="19"/>
      <c r="M50" s="35"/>
      <c r="N50" s="46"/>
      <c r="O50" s="89">
        <f t="shared" si="0"/>
        <v>4331</v>
      </c>
    </row>
    <row r="51" spans="1:15" ht="21" customHeight="1" x14ac:dyDescent="0.15">
      <c r="A51" s="115"/>
      <c r="B51" s="100"/>
      <c r="C51" s="10" t="s">
        <v>24</v>
      </c>
      <c r="D51" s="11">
        <v>1697</v>
      </c>
      <c r="E51" s="12">
        <v>1482</v>
      </c>
      <c r="F51" s="12"/>
      <c r="G51" s="12"/>
      <c r="H51" s="12"/>
      <c r="I51" s="12"/>
      <c r="J51" s="12"/>
      <c r="K51" s="12"/>
      <c r="L51" s="12"/>
      <c r="M51" s="32"/>
      <c r="N51" s="41"/>
      <c r="O51" s="74">
        <f t="shared" si="0"/>
        <v>3179</v>
      </c>
    </row>
    <row r="52" spans="1:15" ht="21" customHeight="1" x14ac:dyDescent="0.15">
      <c r="A52" s="115"/>
      <c r="B52" s="100"/>
      <c r="C52" s="10" t="s">
        <v>15</v>
      </c>
      <c r="D52" s="11">
        <f>SUM(D50:D51)</f>
        <v>4222</v>
      </c>
      <c r="E52" s="12">
        <f>SUM(E50:E51)</f>
        <v>3288</v>
      </c>
      <c r="F52" s="12"/>
      <c r="G52" s="12"/>
      <c r="H52" s="12"/>
      <c r="I52" s="12"/>
      <c r="J52" s="12"/>
      <c r="K52" s="12"/>
      <c r="L52" s="12"/>
      <c r="M52" s="32"/>
      <c r="N52" s="41"/>
      <c r="O52" s="74">
        <f t="shared" si="0"/>
        <v>7510</v>
      </c>
    </row>
    <row r="53" spans="1:15" ht="21" customHeight="1" x14ac:dyDescent="0.15">
      <c r="A53" s="115"/>
      <c r="B53" s="118" t="s">
        <v>155</v>
      </c>
      <c r="C53" s="119"/>
      <c r="D53" s="11">
        <v>52</v>
      </c>
      <c r="E53" s="12">
        <v>17</v>
      </c>
      <c r="F53" s="12"/>
      <c r="G53" s="12"/>
      <c r="H53" s="12"/>
      <c r="I53" s="12"/>
      <c r="J53" s="12"/>
      <c r="K53" s="12"/>
      <c r="L53" s="12"/>
      <c r="M53" s="32"/>
      <c r="N53" s="41"/>
      <c r="O53" s="74">
        <f t="shared" si="0"/>
        <v>69</v>
      </c>
    </row>
    <row r="54" spans="1:15" ht="21" customHeight="1" thickBot="1" x14ac:dyDescent="0.2">
      <c r="A54" s="116"/>
      <c r="B54" s="120" t="s">
        <v>156</v>
      </c>
      <c r="C54" s="121"/>
      <c r="D54" s="20">
        <v>124</v>
      </c>
      <c r="E54" s="21">
        <v>71</v>
      </c>
      <c r="F54" s="21"/>
      <c r="G54" s="21"/>
      <c r="H54" s="21"/>
      <c r="I54" s="21"/>
      <c r="J54" s="21"/>
      <c r="K54" s="21"/>
      <c r="L54" s="21"/>
      <c r="M54" s="40"/>
      <c r="N54" s="42"/>
      <c r="O54" s="90">
        <f t="shared" si="0"/>
        <v>195</v>
      </c>
    </row>
    <row r="55" spans="1:15" ht="21" customHeight="1" thickBot="1" x14ac:dyDescent="0.2">
      <c r="A55" s="103" t="s">
        <v>196</v>
      </c>
      <c r="B55" s="104"/>
      <c r="C55" s="105"/>
      <c r="D55" s="15">
        <f>SUM(D52:D54)</f>
        <v>4398</v>
      </c>
      <c r="E55" s="16">
        <f>SUM(E52:E54)</f>
        <v>3376</v>
      </c>
      <c r="F55" s="16"/>
      <c r="G55" s="16"/>
      <c r="H55" s="16"/>
      <c r="I55" s="16"/>
      <c r="J55" s="16"/>
      <c r="K55" s="16"/>
      <c r="L55" s="16"/>
      <c r="M55" s="39"/>
      <c r="N55" s="48"/>
      <c r="O55" s="76">
        <f t="shared" si="0"/>
        <v>7774</v>
      </c>
    </row>
    <row r="56" spans="1:15" ht="23.25" customHeight="1" thickBot="1" x14ac:dyDescent="0.2">
      <c r="A56" s="106" t="s">
        <v>157</v>
      </c>
      <c r="B56" s="107"/>
      <c r="C56" s="108"/>
      <c r="D56" s="77">
        <f>SUM(D49,D55)</f>
        <v>8106</v>
      </c>
      <c r="E56" s="78">
        <f>SUM(E49,E55)</f>
        <v>6388</v>
      </c>
      <c r="F56" s="78"/>
      <c r="G56" s="78"/>
      <c r="H56" s="78"/>
      <c r="I56" s="78"/>
      <c r="J56" s="78"/>
      <c r="K56" s="78"/>
      <c r="L56" s="78"/>
      <c r="M56" s="82"/>
      <c r="N56" s="94"/>
      <c r="O56" s="76">
        <f t="shared" si="0"/>
        <v>14494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3"/>
      <c r="E4" s="1" t="s">
        <v>8</v>
      </c>
    </row>
    <row r="5" spans="1:15" ht="15" customHeight="1" x14ac:dyDescent="0.2">
      <c r="A5" s="6"/>
      <c r="B5" s="49" t="s">
        <v>158</v>
      </c>
      <c r="C5" s="50"/>
      <c r="O5" s="24"/>
    </row>
    <row r="6" spans="1:15" ht="15" customHeight="1" thickBot="1" x14ac:dyDescent="0.2">
      <c r="E6" s="5"/>
      <c r="F6" s="5"/>
      <c r="G6" s="5"/>
      <c r="H6" s="5"/>
      <c r="I6" s="5"/>
      <c r="O6" s="25"/>
    </row>
    <row r="7" spans="1:15" ht="48" customHeight="1" x14ac:dyDescent="0.15">
      <c r="A7" s="141" t="s">
        <v>3</v>
      </c>
      <c r="B7" s="142"/>
      <c r="C7" s="143"/>
      <c r="D7" s="147" t="s">
        <v>159</v>
      </c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53" t="s">
        <v>148</v>
      </c>
    </row>
    <row r="8" spans="1:15" x14ac:dyDescent="0.15">
      <c r="A8" s="115" t="s">
        <v>9</v>
      </c>
      <c r="B8" s="132" t="s">
        <v>10</v>
      </c>
      <c r="C8" s="135" t="s">
        <v>11</v>
      </c>
      <c r="D8" s="156"/>
      <c r="E8" s="156"/>
      <c r="F8" s="156"/>
      <c r="G8" s="156"/>
      <c r="H8" s="158"/>
      <c r="I8" s="158"/>
      <c r="J8" s="156"/>
      <c r="K8" s="156"/>
      <c r="L8" s="156"/>
      <c r="M8" s="156"/>
      <c r="N8" s="156"/>
      <c r="O8" s="154"/>
    </row>
    <row r="9" spans="1:15" x14ac:dyDescent="0.15">
      <c r="A9" s="115"/>
      <c r="B9" s="132"/>
      <c r="C9" s="135"/>
      <c r="D9" s="156"/>
      <c r="E9" s="156"/>
      <c r="F9" s="156"/>
      <c r="G9" s="156"/>
      <c r="H9" s="158"/>
      <c r="I9" s="158"/>
      <c r="J9" s="156"/>
      <c r="K9" s="156"/>
      <c r="L9" s="156"/>
      <c r="M9" s="156"/>
      <c r="N9" s="156"/>
      <c r="O9" s="154"/>
    </row>
    <row r="10" spans="1:15" ht="18.75" customHeight="1" thickBot="1" x14ac:dyDescent="0.2">
      <c r="A10" s="134"/>
      <c r="B10" s="133"/>
      <c r="C10" s="136"/>
      <c r="D10" s="157"/>
      <c r="E10" s="157"/>
      <c r="F10" s="157"/>
      <c r="G10" s="157"/>
      <c r="H10" s="159"/>
      <c r="I10" s="159"/>
      <c r="J10" s="157"/>
      <c r="K10" s="157"/>
      <c r="L10" s="157"/>
      <c r="M10" s="157"/>
      <c r="N10" s="157"/>
      <c r="O10" s="155"/>
    </row>
    <row r="11" spans="1:15" ht="21" customHeight="1" x14ac:dyDescent="0.15">
      <c r="A11" s="128" t="s">
        <v>149</v>
      </c>
      <c r="B11" s="131" t="s">
        <v>12</v>
      </c>
      <c r="C11" s="7" t="s">
        <v>13</v>
      </c>
      <c r="D11" s="9">
        <v>33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73">
        <f t="shared" ref="O11:O56" si="0">SUM(D11:N11)</f>
        <v>33</v>
      </c>
    </row>
    <row r="12" spans="1:15" ht="21" customHeight="1" x14ac:dyDescent="0.15">
      <c r="A12" s="129"/>
      <c r="B12" s="132"/>
      <c r="C12" s="10" t="s">
        <v>14</v>
      </c>
      <c r="D12" s="12">
        <v>2</v>
      </c>
      <c r="E12" s="12" t="s">
        <v>26</v>
      </c>
      <c r="F12" s="12"/>
      <c r="G12" s="12"/>
      <c r="H12" s="12"/>
      <c r="I12" s="12"/>
      <c r="J12" s="12"/>
      <c r="K12" s="12"/>
      <c r="L12" s="12"/>
      <c r="M12" s="12"/>
      <c r="N12" s="12"/>
      <c r="O12" s="74">
        <f t="shared" si="0"/>
        <v>2</v>
      </c>
    </row>
    <row r="13" spans="1:15" ht="21" customHeight="1" x14ac:dyDescent="0.15">
      <c r="A13" s="129"/>
      <c r="B13" s="132"/>
      <c r="C13" s="10" t="s">
        <v>15</v>
      </c>
      <c r="D13" s="12">
        <f>SUM(D11:D12)</f>
        <v>35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74">
        <f t="shared" si="0"/>
        <v>35</v>
      </c>
    </row>
    <row r="14" spans="1:15" ht="21" customHeight="1" x14ac:dyDescent="0.15">
      <c r="A14" s="129"/>
      <c r="B14" s="132" t="s">
        <v>16</v>
      </c>
      <c r="C14" s="10" t="s">
        <v>13</v>
      </c>
      <c r="D14" s="12">
        <v>68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74">
        <f t="shared" si="0"/>
        <v>68</v>
      </c>
    </row>
    <row r="15" spans="1:15" ht="21" customHeight="1" x14ac:dyDescent="0.15">
      <c r="A15" s="129"/>
      <c r="B15" s="132"/>
      <c r="C15" s="10" t="s">
        <v>14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74">
        <f t="shared" si="0"/>
        <v>3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71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74">
        <f t="shared" si="0"/>
        <v>71</v>
      </c>
    </row>
    <row r="17" spans="1:15" ht="21" customHeight="1" x14ac:dyDescent="0.15">
      <c r="A17" s="129"/>
      <c r="B17" s="132" t="s">
        <v>17</v>
      </c>
      <c r="C17" s="10" t="s">
        <v>13</v>
      </c>
      <c r="D17" s="12"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74">
        <f t="shared" si="0"/>
        <v>0</v>
      </c>
    </row>
    <row r="18" spans="1:15" ht="21" customHeight="1" x14ac:dyDescent="0.15">
      <c r="A18" s="129"/>
      <c r="B18" s="132"/>
      <c r="C18" s="10" t="s">
        <v>14</v>
      </c>
      <c r="D18" s="12">
        <v>0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74">
        <f t="shared" si="0"/>
        <v>0</v>
      </c>
    </row>
    <row r="19" spans="1:15" ht="21" customHeight="1" x14ac:dyDescent="0.15">
      <c r="A19" s="129"/>
      <c r="B19" s="132"/>
      <c r="C19" s="10" t="s">
        <v>15</v>
      </c>
      <c r="D19" s="12">
        <f>SUM(D17:D18)</f>
        <v>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74">
        <f t="shared" si="0"/>
        <v>0</v>
      </c>
    </row>
    <row r="20" spans="1:15" ht="21" customHeight="1" x14ac:dyDescent="0.15">
      <c r="A20" s="129"/>
      <c r="B20" s="132" t="s">
        <v>150</v>
      </c>
      <c r="C20" s="10" t="s">
        <v>13</v>
      </c>
      <c r="D20" s="11">
        <f>SUM(D11,D14,D17)</f>
        <v>101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74">
        <f t="shared" si="0"/>
        <v>101</v>
      </c>
    </row>
    <row r="21" spans="1:15" ht="21" customHeight="1" x14ac:dyDescent="0.15">
      <c r="A21" s="129"/>
      <c r="B21" s="132"/>
      <c r="C21" s="10" t="s">
        <v>14</v>
      </c>
      <c r="D21" s="11">
        <f>SUM(D12,D15,D18)</f>
        <v>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74">
        <f t="shared" si="0"/>
        <v>5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106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74">
        <f t="shared" si="0"/>
        <v>106</v>
      </c>
    </row>
    <row r="23" spans="1:15" ht="21" customHeight="1" x14ac:dyDescent="0.15">
      <c r="A23" s="128" t="s">
        <v>151</v>
      </c>
      <c r="B23" s="131" t="s">
        <v>12</v>
      </c>
      <c r="C23" s="7" t="s">
        <v>13</v>
      </c>
      <c r="D23" s="9">
        <v>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73">
        <f t="shared" si="0"/>
        <v>3</v>
      </c>
    </row>
    <row r="24" spans="1:15" ht="21" customHeight="1" x14ac:dyDescent="0.15">
      <c r="A24" s="129"/>
      <c r="B24" s="132"/>
      <c r="C24" s="10" t="s">
        <v>14</v>
      </c>
      <c r="D24" s="12"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4">
        <f t="shared" si="0"/>
        <v>0</v>
      </c>
    </row>
    <row r="25" spans="1:15" ht="21" customHeight="1" x14ac:dyDescent="0.15">
      <c r="A25" s="129"/>
      <c r="B25" s="132"/>
      <c r="C25" s="10" t="s">
        <v>15</v>
      </c>
      <c r="D25" s="11">
        <f>SUM(D23:D24)</f>
        <v>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74">
        <f t="shared" si="0"/>
        <v>3</v>
      </c>
    </row>
    <row r="26" spans="1:15" ht="21" customHeight="1" x14ac:dyDescent="0.15">
      <c r="A26" s="129"/>
      <c r="B26" s="132" t="s">
        <v>16</v>
      </c>
      <c r="C26" s="10" t="s">
        <v>13</v>
      </c>
      <c r="D26" s="12">
        <v>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74">
        <f t="shared" si="0"/>
        <v>5</v>
      </c>
    </row>
    <row r="27" spans="1:15" ht="21" customHeight="1" x14ac:dyDescent="0.15">
      <c r="A27" s="129"/>
      <c r="B27" s="132"/>
      <c r="C27" s="10" t="s">
        <v>14</v>
      </c>
      <c r="D27" s="12">
        <v>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74">
        <f t="shared" si="0"/>
        <v>0</v>
      </c>
    </row>
    <row r="28" spans="1:15" ht="21" customHeight="1" x14ac:dyDescent="0.15">
      <c r="A28" s="129"/>
      <c r="B28" s="132"/>
      <c r="C28" s="10" t="s">
        <v>15</v>
      </c>
      <c r="D28" s="11">
        <f>SUM(D26:D27)</f>
        <v>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74">
        <f t="shared" si="0"/>
        <v>5</v>
      </c>
    </row>
    <row r="29" spans="1:15" ht="21" customHeight="1" x14ac:dyDescent="0.15">
      <c r="A29" s="129"/>
      <c r="B29" s="132" t="s">
        <v>150</v>
      </c>
      <c r="C29" s="10" t="s">
        <v>13</v>
      </c>
      <c r="D29" s="11">
        <f>SUM(D23,D26)</f>
        <v>8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74">
        <f t="shared" si="0"/>
        <v>8</v>
      </c>
    </row>
    <row r="30" spans="1:15" ht="21" customHeight="1" x14ac:dyDescent="0.15">
      <c r="A30" s="129"/>
      <c r="B30" s="132"/>
      <c r="C30" s="10" t="s">
        <v>14</v>
      </c>
      <c r="D30" s="11">
        <f>SUM(D24,D27)</f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74">
        <f t="shared" si="0"/>
        <v>0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8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74">
        <f t="shared" si="0"/>
        <v>8</v>
      </c>
    </row>
    <row r="32" spans="1:15" ht="21" customHeight="1" x14ac:dyDescent="0.15">
      <c r="A32" s="128" t="s">
        <v>160</v>
      </c>
      <c r="B32" s="131" t="s">
        <v>12</v>
      </c>
      <c r="C32" s="7" t="s">
        <v>13</v>
      </c>
      <c r="D32" s="9">
        <v>189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73">
        <f t="shared" si="0"/>
        <v>189</v>
      </c>
    </row>
    <row r="33" spans="1:15" ht="21" customHeight="1" x14ac:dyDescent="0.15">
      <c r="A33" s="129"/>
      <c r="B33" s="132"/>
      <c r="C33" s="10" t="s">
        <v>14</v>
      </c>
      <c r="D33" s="12">
        <v>0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74">
        <f t="shared" si="0"/>
        <v>0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189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74">
        <f t="shared" si="0"/>
        <v>189</v>
      </c>
    </row>
    <row r="35" spans="1:15" ht="21" customHeight="1" x14ac:dyDescent="0.15">
      <c r="A35" s="129"/>
      <c r="B35" s="132" t="s">
        <v>16</v>
      </c>
      <c r="C35" s="10" t="s">
        <v>13</v>
      </c>
      <c r="D35" s="12">
        <v>219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74">
        <f t="shared" si="0"/>
        <v>219</v>
      </c>
    </row>
    <row r="36" spans="1:15" ht="21" customHeight="1" x14ac:dyDescent="0.15">
      <c r="A36" s="129"/>
      <c r="B36" s="132"/>
      <c r="C36" s="10" t="s">
        <v>14</v>
      </c>
      <c r="D36" s="12">
        <v>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74">
        <f t="shared" si="0"/>
        <v>0</v>
      </c>
    </row>
    <row r="37" spans="1:15" ht="21" customHeight="1" x14ac:dyDescent="0.15">
      <c r="A37" s="129"/>
      <c r="B37" s="132"/>
      <c r="C37" s="10" t="s">
        <v>15</v>
      </c>
      <c r="D37" s="12">
        <f>SUM(D35:D36)</f>
        <v>219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74">
        <f t="shared" si="0"/>
        <v>219</v>
      </c>
    </row>
    <row r="38" spans="1:15" ht="21" customHeight="1" x14ac:dyDescent="0.15">
      <c r="A38" s="129"/>
      <c r="B38" s="132" t="s">
        <v>77</v>
      </c>
      <c r="C38" s="10" t="s">
        <v>13</v>
      </c>
      <c r="D38" s="11">
        <f>SUM(D32,D35)</f>
        <v>408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74">
        <f t="shared" si="0"/>
        <v>408</v>
      </c>
    </row>
    <row r="39" spans="1:15" ht="21" customHeight="1" x14ac:dyDescent="0.15">
      <c r="A39" s="129"/>
      <c r="B39" s="132"/>
      <c r="C39" s="10" t="s">
        <v>14</v>
      </c>
      <c r="D39" s="11">
        <f>SUM(D33,D36)</f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74">
        <f t="shared" si="0"/>
        <v>0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408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74">
        <f t="shared" si="0"/>
        <v>408</v>
      </c>
    </row>
    <row r="41" spans="1:15" ht="21" customHeight="1" x14ac:dyDescent="0.15">
      <c r="A41" s="97" t="s">
        <v>18</v>
      </c>
      <c r="B41" s="98"/>
      <c r="C41" s="7" t="s">
        <v>13</v>
      </c>
      <c r="D41" s="9">
        <v>21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73">
        <f t="shared" si="0"/>
        <v>21</v>
      </c>
    </row>
    <row r="42" spans="1:15" ht="21" customHeight="1" x14ac:dyDescent="0.15">
      <c r="A42" s="99"/>
      <c r="B42" s="100"/>
      <c r="C42" s="10" t="s">
        <v>14</v>
      </c>
      <c r="D42" s="12">
        <v>0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74">
        <f t="shared" si="0"/>
        <v>0</v>
      </c>
    </row>
    <row r="43" spans="1:15" ht="21" customHeight="1" thickBot="1" x14ac:dyDescent="0.2">
      <c r="A43" s="101"/>
      <c r="B43" s="102"/>
      <c r="C43" s="13" t="s">
        <v>15</v>
      </c>
      <c r="D43" s="14">
        <f>SUM(D41:D42)</f>
        <v>21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89">
        <f t="shared" si="0"/>
        <v>21</v>
      </c>
    </row>
    <row r="44" spans="1:15" ht="21" customHeight="1" x14ac:dyDescent="0.15">
      <c r="A44" s="97" t="s">
        <v>19</v>
      </c>
      <c r="B44" s="98"/>
      <c r="C44" s="7" t="s">
        <v>13</v>
      </c>
      <c r="D44" s="9">
        <v>24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73">
        <f t="shared" si="0"/>
        <v>24</v>
      </c>
    </row>
    <row r="45" spans="1:15" ht="21" customHeight="1" x14ac:dyDescent="0.15">
      <c r="A45" s="99"/>
      <c r="B45" s="100"/>
      <c r="C45" s="10" t="s">
        <v>14</v>
      </c>
      <c r="D45" s="12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24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90">
        <f t="shared" si="0"/>
        <v>24</v>
      </c>
    </row>
    <row r="47" spans="1:15" ht="21" customHeight="1" thickBot="1" x14ac:dyDescent="0.2">
      <c r="A47" s="111" t="s">
        <v>20</v>
      </c>
      <c r="B47" s="112"/>
      <c r="C47" s="113"/>
      <c r="D47" s="16">
        <f>SUM(D22,D31,D40,D43,D46)</f>
        <v>567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76">
        <f t="shared" si="0"/>
        <v>567</v>
      </c>
    </row>
    <row r="48" spans="1:15" ht="21" customHeight="1" thickBot="1" x14ac:dyDescent="0.2">
      <c r="A48" s="111" t="s">
        <v>153</v>
      </c>
      <c r="B48" s="112"/>
      <c r="C48" s="113"/>
      <c r="D48" s="16">
        <v>8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76">
        <f t="shared" si="0"/>
        <v>8</v>
      </c>
    </row>
    <row r="49" spans="1:15" ht="21" customHeight="1" thickBot="1" x14ac:dyDescent="0.2">
      <c r="A49" s="111" t="s">
        <v>21</v>
      </c>
      <c r="B49" s="112"/>
      <c r="C49" s="113"/>
      <c r="D49" s="16">
        <f>SUM(D47:D48)</f>
        <v>575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76">
        <f t="shared" si="0"/>
        <v>575</v>
      </c>
    </row>
    <row r="50" spans="1:15" ht="21" customHeight="1" x14ac:dyDescent="0.15">
      <c r="A50" s="114" t="s">
        <v>161</v>
      </c>
      <c r="B50" s="117" t="s">
        <v>22</v>
      </c>
      <c r="C50" s="17" t="s">
        <v>23</v>
      </c>
      <c r="D50" s="19">
        <v>362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89">
        <f t="shared" si="0"/>
        <v>362</v>
      </c>
    </row>
    <row r="51" spans="1:15" ht="21" customHeight="1" x14ac:dyDescent="0.15">
      <c r="A51" s="115"/>
      <c r="B51" s="100"/>
      <c r="C51" s="10" t="s">
        <v>24</v>
      </c>
      <c r="D51" s="12">
        <v>295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74">
        <f t="shared" si="0"/>
        <v>295</v>
      </c>
    </row>
    <row r="52" spans="1:15" ht="21" customHeight="1" x14ac:dyDescent="0.15">
      <c r="A52" s="115"/>
      <c r="B52" s="100"/>
      <c r="C52" s="10" t="s">
        <v>15</v>
      </c>
      <c r="D52" s="11">
        <f>SUM(D50+D51)</f>
        <v>657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74">
        <f t="shared" si="0"/>
        <v>657</v>
      </c>
    </row>
    <row r="53" spans="1:15" ht="21" customHeight="1" x14ac:dyDescent="0.15">
      <c r="A53" s="115"/>
      <c r="B53" s="118" t="s">
        <v>162</v>
      </c>
      <c r="C53" s="119"/>
      <c r="D53" s="12">
        <v>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74">
        <f t="shared" si="0"/>
        <v>5</v>
      </c>
    </row>
    <row r="54" spans="1:15" ht="21" customHeight="1" thickBot="1" x14ac:dyDescent="0.2">
      <c r="A54" s="116"/>
      <c r="B54" s="120" t="s">
        <v>163</v>
      </c>
      <c r="C54" s="121"/>
      <c r="D54" s="21">
        <v>26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90">
        <f t="shared" si="0"/>
        <v>26</v>
      </c>
    </row>
    <row r="55" spans="1:15" ht="21" customHeight="1" thickBot="1" x14ac:dyDescent="0.2">
      <c r="A55" s="103" t="s">
        <v>196</v>
      </c>
      <c r="B55" s="104"/>
      <c r="C55" s="105"/>
      <c r="D55" s="16">
        <f>SUM(D52:D54)</f>
        <v>688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76">
        <f t="shared" si="0"/>
        <v>688</v>
      </c>
    </row>
    <row r="56" spans="1:15" ht="23.25" customHeight="1" thickBot="1" x14ac:dyDescent="0.2">
      <c r="A56" s="106" t="s">
        <v>7</v>
      </c>
      <c r="B56" s="107"/>
      <c r="C56" s="108"/>
      <c r="D56" s="78">
        <f>SUM(D49,D55)</f>
        <v>1263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6">
        <f t="shared" si="0"/>
        <v>1263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2"/>
    </row>
    <row r="5" spans="1:15" ht="15" customHeight="1" x14ac:dyDescent="0.2">
      <c r="A5" s="49" t="s">
        <v>164</v>
      </c>
      <c r="C5" s="50"/>
      <c r="D5" s="56"/>
      <c r="E5" s="52"/>
      <c r="M5" s="53"/>
      <c r="N5" s="53"/>
      <c r="O5" s="24"/>
    </row>
    <row r="6" spans="1:15" ht="15" customHeight="1" thickBot="1" x14ac:dyDescent="0.2">
      <c r="M6" s="25"/>
      <c r="N6" s="25"/>
      <c r="O6" s="25"/>
    </row>
    <row r="7" spans="1:15" ht="48" customHeight="1" x14ac:dyDescent="0.15">
      <c r="A7" s="141" t="s">
        <v>165</v>
      </c>
      <c r="B7" s="142"/>
      <c r="C7" s="143"/>
      <c r="D7" s="160" t="s">
        <v>36</v>
      </c>
      <c r="E7" s="163" t="s">
        <v>166</v>
      </c>
      <c r="F7" s="147" t="s">
        <v>167</v>
      </c>
      <c r="G7" s="147"/>
      <c r="H7" s="147"/>
      <c r="I7" s="147"/>
      <c r="J7" s="147"/>
      <c r="K7" s="147"/>
      <c r="L7" s="147"/>
      <c r="M7" s="147"/>
      <c r="N7" s="165"/>
      <c r="O7" s="153" t="s">
        <v>168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64"/>
      <c r="F8" s="156"/>
      <c r="G8" s="156"/>
      <c r="H8" s="158"/>
      <c r="I8" s="158"/>
      <c r="J8" s="156"/>
      <c r="K8" s="156"/>
      <c r="L8" s="156"/>
      <c r="M8" s="156"/>
      <c r="N8" s="166"/>
      <c r="O8" s="154"/>
    </row>
    <row r="9" spans="1:15" x14ac:dyDescent="0.15">
      <c r="A9" s="115"/>
      <c r="B9" s="132"/>
      <c r="C9" s="135"/>
      <c r="D9" s="161"/>
      <c r="E9" s="164"/>
      <c r="F9" s="156"/>
      <c r="G9" s="156"/>
      <c r="H9" s="158"/>
      <c r="I9" s="158"/>
      <c r="J9" s="156"/>
      <c r="K9" s="156"/>
      <c r="L9" s="156"/>
      <c r="M9" s="156"/>
      <c r="N9" s="166"/>
      <c r="O9" s="154"/>
    </row>
    <row r="10" spans="1:15" ht="18.75" customHeight="1" thickBot="1" x14ac:dyDescent="0.2">
      <c r="A10" s="134"/>
      <c r="B10" s="133"/>
      <c r="C10" s="136"/>
      <c r="D10" s="162"/>
      <c r="E10" s="179"/>
      <c r="F10" s="157"/>
      <c r="G10" s="157"/>
      <c r="H10" s="159"/>
      <c r="I10" s="159"/>
      <c r="J10" s="157"/>
      <c r="K10" s="157"/>
      <c r="L10" s="157"/>
      <c r="M10" s="157"/>
      <c r="N10" s="167"/>
      <c r="O10" s="155"/>
    </row>
    <row r="11" spans="1:15" ht="21" customHeight="1" x14ac:dyDescent="0.15">
      <c r="A11" s="128" t="s">
        <v>169</v>
      </c>
      <c r="B11" s="131" t="s">
        <v>12</v>
      </c>
      <c r="C11" s="7" t="s">
        <v>13</v>
      </c>
      <c r="D11" s="8">
        <v>261</v>
      </c>
      <c r="E11" s="9">
        <v>108</v>
      </c>
      <c r="F11" s="9">
        <v>103</v>
      </c>
      <c r="G11" s="9"/>
      <c r="H11" s="9"/>
      <c r="I11" s="9"/>
      <c r="J11" s="9"/>
      <c r="K11" s="9"/>
      <c r="L11" s="9"/>
      <c r="M11" s="9"/>
      <c r="N11" s="37"/>
      <c r="O11" s="73">
        <f t="shared" ref="O11:O56" si="0">SUM(D11:N11)</f>
        <v>472</v>
      </c>
    </row>
    <row r="12" spans="1:15" ht="21" customHeight="1" x14ac:dyDescent="0.15">
      <c r="A12" s="129"/>
      <c r="B12" s="132"/>
      <c r="C12" s="10" t="s">
        <v>14</v>
      </c>
      <c r="D12" s="11">
        <v>127</v>
      </c>
      <c r="E12" s="12">
        <v>11</v>
      </c>
      <c r="F12" s="12">
        <v>57</v>
      </c>
      <c r="G12" s="12"/>
      <c r="H12" s="12"/>
      <c r="I12" s="12"/>
      <c r="J12" s="12"/>
      <c r="K12" s="12"/>
      <c r="L12" s="12"/>
      <c r="M12" s="12"/>
      <c r="N12" s="32"/>
      <c r="O12" s="74">
        <f t="shared" si="0"/>
        <v>195</v>
      </c>
    </row>
    <row r="13" spans="1:15" ht="21" customHeight="1" x14ac:dyDescent="0.15">
      <c r="A13" s="129"/>
      <c r="B13" s="132"/>
      <c r="C13" s="10" t="s">
        <v>15</v>
      </c>
      <c r="D13" s="11">
        <f>SUM(D11:D12)</f>
        <v>388</v>
      </c>
      <c r="E13" s="12">
        <f>SUM(E11:E12)</f>
        <v>119</v>
      </c>
      <c r="F13" s="12">
        <f>SUM(F11:F12)</f>
        <v>160</v>
      </c>
      <c r="G13" s="12"/>
      <c r="H13" s="12"/>
      <c r="I13" s="12"/>
      <c r="J13" s="12"/>
      <c r="K13" s="12"/>
      <c r="L13" s="12"/>
      <c r="M13" s="12"/>
      <c r="N13" s="32"/>
      <c r="O13" s="74">
        <f t="shared" si="0"/>
        <v>667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644</v>
      </c>
      <c r="E14" s="12">
        <v>347</v>
      </c>
      <c r="F14" s="12">
        <v>216</v>
      </c>
      <c r="G14" s="12"/>
      <c r="H14" s="12"/>
      <c r="I14" s="12"/>
      <c r="J14" s="12"/>
      <c r="K14" s="12"/>
      <c r="L14" s="12"/>
      <c r="M14" s="12"/>
      <c r="N14" s="32"/>
      <c r="O14" s="75">
        <f t="shared" si="0"/>
        <v>1207</v>
      </c>
    </row>
    <row r="15" spans="1:15" ht="21" customHeight="1" x14ac:dyDescent="0.15">
      <c r="A15" s="129"/>
      <c r="B15" s="132"/>
      <c r="C15" s="10" t="s">
        <v>14</v>
      </c>
      <c r="D15" s="11">
        <v>21</v>
      </c>
      <c r="E15" s="12">
        <v>6</v>
      </c>
      <c r="F15" s="12">
        <v>2</v>
      </c>
      <c r="G15" s="12"/>
      <c r="H15" s="12"/>
      <c r="I15" s="12"/>
      <c r="J15" s="12"/>
      <c r="K15" s="12"/>
      <c r="L15" s="12"/>
      <c r="M15" s="12"/>
      <c r="N15" s="32"/>
      <c r="O15" s="74">
        <f t="shared" si="0"/>
        <v>29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665</v>
      </c>
      <c r="E16" s="12">
        <f>SUM(E14:E15)</f>
        <v>353</v>
      </c>
      <c r="F16" s="12">
        <f>SUM(F14:F15)</f>
        <v>218</v>
      </c>
      <c r="G16" s="12"/>
      <c r="H16" s="12"/>
      <c r="I16" s="12"/>
      <c r="J16" s="12"/>
      <c r="K16" s="12"/>
      <c r="L16" s="12"/>
      <c r="M16" s="12"/>
      <c r="N16" s="32"/>
      <c r="O16" s="75">
        <f t="shared" si="0"/>
        <v>1236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1</v>
      </c>
      <c r="E17" s="12">
        <v>0</v>
      </c>
      <c r="F17" s="12">
        <v>0</v>
      </c>
      <c r="G17" s="12"/>
      <c r="H17" s="12"/>
      <c r="I17" s="12"/>
      <c r="J17" s="12"/>
      <c r="K17" s="12"/>
      <c r="L17" s="12"/>
      <c r="M17" s="12"/>
      <c r="N17" s="32"/>
      <c r="O17" s="74">
        <f t="shared" si="0"/>
        <v>1</v>
      </c>
    </row>
    <row r="18" spans="1:15" ht="21" customHeight="1" x14ac:dyDescent="0.15">
      <c r="A18" s="129"/>
      <c r="B18" s="132"/>
      <c r="C18" s="10" t="s">
        <v>14</v>
      </c>
      <c r="D18" s="11">
        <v>11</v>
      </c>
      <c r="E18" s="12">
        <v>0</v>
      </c>
      <c r="F18" s="12">
        <v>9</v>
      </c>
      <c r="G18" s="12"/>
      <c r="H18" s="12"/>
      <c r="I18" s="12"/>
      <c r="J18" s="12"/>
      <c r="K18" s="12"/>
      <c r="L18" s="12"/>
      <c r="M18" s="12"/>
      <c r="N18" s="32"/>
      <c r="O18" s="75">
        <f t="shared" si="0"/>
        <v>20</v>
      </c>
    </row>
    <row r="19" spans="1:15" ht="21" customHeight="1" x14ac:dyDescent="0.15">
      <c r="A19" s="129"/>
      <c r="B19" s="132"/>
      <c r="C19" s="10" t="s">
        <v>15</v>
      </c>
      <c r="D19" s="11">
        <f>SUM(D17:D18)</f>
        <v>12</v>
      </c>
      <c r="E19" s="12">
        <f>SUM(E17:E18)</f>
        <v>0</v>
      </c>
      <c r="F19" s="12">
        <f>SUM(F17:F18)</f>
        <v>9</v>
      </c>
      <c r="G19" s="12"/>
      <c r="H19" s="12"/>
      <c r="I19" s="12"/>
      <c r="J19" s="12"/>
      <c r="K19" s="12"/>
      <c r="L19" s="12"/>
      <c r="M19" s="12"/>
      <c r="N19" s="32"/>
      <c r="O19" s="74">
        <f t="shared" si="0"/>
        <v>21</v>
      </c>
    </row>
    <row r="20" spans="1:15" ht="21" customHeight="1" x14ac:dyDescent="0.15">
      <c r="A20" s="129"/>
      <c r="B20" s="132" t="s">
        <v>170</v>
      </c>
      <c r="C20" s="10" t="s">
        <v>13</v>
      </c>
      <c r="D20" s="11">
        <f t="shared" ref="D20:F21" si="1">SUM(D11,D14,D17)</f>
        <v>906</v>
      </c>
      <c r="E20" s="11">
        <f t="shared" si="1"/>
        <v>455</v>
      </c>
      <c r="F20" s="11">
        <f t="shared" si="1"/>
        <v>319</v>
      </c>
      <c r="G20" s="11"/>
      <c r="H20" s="11"/>
      <c r="I20" s="11"/>
      <c r="J20" s="11"/>
      <c r="K20" s="11"/>
      <c r="L20" s="11"/>
      <c r="M20" s="11"/>
      <c r="N20" s="54"/>
      <c r="O20" s="75">
        <f t="shared" si="0"/>
        <v>1680</v>
      </c>
    </row>
    <row r="21" spans="1:15" ht="21" customHeight="1" x14ac:dyDescent="0.15">
      <c r="A21" s="129"/>
      <c r="B21" s="132"/>
      <c r="C21" s="10" t="s">
        <v>14</v>
      </c>
      <c r="D21" s="11">
        <f t="shared" si="1"/>
        <v>159</v>
      </c>
      <c r="E21" s="11">
        <f t="shared" si="1"/>
        <v>17</v>
      </c>
      <c r="F21" s="11">
        <f t="shared" si="1"/>
        <v>68</v>
      </c>
      <c r="G21" s="11"/>
      <c r="H21" s="11"/>
      <c r="I21" s="11"/>
      <c r="J21" s="11"/>
      <c r="K21" s="11"/>
      <c r="L21" s="11"/>
      <c r="M21" s="11"/>
      <c r="N21" s="54"/>
      <c r="O21" s="74">
        <f t="shared" si="0"/>
        <v>244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1065</v>
      </c>
      <c r="E22" s="11">
        <f>SUM(E20:E21)</f>
        <v>472</v>
      </c>
      <c r="F22" s="11">
        <f>SUM(F20:F21)</f>
        <v>387</v>
      </c>
      <c r="G22" s="11"/>
      <c r="H22" s="11"/>
      <c r="I22" s="11"/>
      <c r="J22" s="11"/>
      <c r="K22" s="11"/>
      <c r="L22" s="11"/>
      <c r="M22" s="11"/>
      <c r="N22" s="54"/>
      <c r="O22" s="89">
        <f t="shared" si="0"/>
        <v>1924</v>
      </c>
    </row>
    <row r="23" spans="1:15" ht="21" customHeight="1" x14ac:dyDescent="0.15">
      <c r="A23" s="128" t="s">
        <v>171</v>
      </c>
      <c r="B23" s="131" t="s">
        <v>12</v>
      </c>
      <c r="C23" s="7" t="s">
        <v>13</v>
      </c>
      <c r="D23" s="8">
        <v>5</v>
      </c>
      <c r="E23" s="9">
        <v>3</v>
      </c>
      <c r="F23" s="9">
        <v>0</v>
      </c>
      <c r="G23" s="9"/>
      <c r="H23" s="9"/>
      <c r="I23" s="9"/>
      <c r="J23" s="9"/>
      <c r="K23" s="9"/>
      <c r="L23" s="9"/>
      <c r="M23" s="9"/>
      <c r="N23" s="37"/>
      <c r="O23" s="73">
        <f t="shared" si="0"/>
        <v>8</v>
      </c>
    </row>
    <row r="24" spans="1:15" ht="21" customHeight="1" x14ac:dyDescent="0.15">
      <c r="A24" s="129"/>
      <c r="B24" s="132"/>
      <c r="C24" s="10" t="s">
        <v>14</v>
      </c>
      <c r="D24" s="11">
        <v>0</v>
      </c>
      <c r="E24" s="12">
        <v>5</v>
      </c>
      <c r="F24" s="12">
        <v>0</v>
      </c>
      <c r="G24" s="12"/>
      <c r="H24" s="12"/>
      <c r="I24" s="12"/>
      <c r="J24" s="12"/>
      <c r="K24" s="12"/>
      <c r="L24" s="12"/>
      <c r="M24" s="12"/>
      <c r="N24" s="32"/>
      <c r="O24" s="74">
        <f t="shared" si="0"/>
        <v>5</v>
      </c>
    </row>
    <row r="25" spans="1:15" ht="21" customHeight="1" x14ac:dyDescent="0.15">
      <c r="A25" s="129"/>
      <c r="B25" s="132"/>
      <c r="C25" s="10" t="s">
        <v>15</v>
      </c>
      <c r="D25" s="11">
        <f>SUM(D23:D24)</f>
        <v>5</v>
      </c>
      <c r="E25" s="11">
        <f>SUM(E23:E24)</f>
        <v>8</v>
      </c>
      <c r="F25" s="11">
        <f>SUM(F23:F24)</f>
        <v>0</v>
      </c>
      <c r="G25" s="11"/>
      <c r="H25" s="11"/>
      <c r="I25" s="11"/>
      <c r="J25" s="11"/>
      <c r="K25" s="11"/>
      <c r="L25" s="12"/>
      <c r="M25" s="12"/>
      <c r="N25" s="32"/>
      <c r="O25" s="75">
        <f t="shared" si="0"/>
        <v>13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15</v>
      </c>
      <c r="E26" s="12">
        <v>14</v>
      </c>
      <c r="F26" s="12">
        <v>2</v>
      </c>
      <c r="G26" s="12"/>
      <c r="H26" s="12"/>
      <c r="I26" s="12"/>
      <c r="J26" s="12"/>
      <c r="K26" s="12"/>
      <c r="L26" s="12"/>
      <c r="M26" s="12"/>
      <c r="N26" s="32"/>
      <c r="O26" s="74">
        <f t="shared" si="0"/>
        <v>31</v>
      </c>
    </row>
    <row r="27" spans="1:15" ht="21" customHeight="1" x14ac:dyDescent="0.15">
      <c r="A27" s="129"/>
      <c r="B27" s="132"/>
      <c r="C27" s="10" t="s">
        <v>14</v>
      </c>
      <c r="D27" s="11">
        <v>0</v>
      </c>
      <c r="E27" s="12">
        <v>0</v>
      </c>
      <c r="F27" s="12">
        <v>0</v>
      </c>
      <c r="G27" s="12"/>
      <c r="H27" s="12"/>
      <c r="I27" s="12"/>
      <c r="J27" s="12"/>
      <c r="K27" s="12"/>
      <c r="L27" s="12"/>
      <c r="M27" s="12"/>
      <c r="N27" s="32"/>
      <c r="O27" s="75">
        <f t="shared" si="0"/>
        <v>0</v>
      </c>
    </row>
    <row r="28" spans="1:15" ht="21" customHeight="1" x14ac:dyDescent="0.15">
      <c r="A28" s="129"/>
      <c r="B28" s="132"/>
      <c r="C28" s="10" t="s">
        <v>15</v>
      </c>
      <c r="D28" s="11">
        <f>SUM(D26:D27)</f>
        <v>15</v>
      </c>
      <c r="E28" s="11">
        <f>SUM(E26:E27)</f>
        <v>14</v>
      </c>
      <c r="F28" s="11">
        <f>SUM(F26:F27)</f>
        <v>2</v>
      </c>
      <c r="G28" s="11"/>
      <c r="H28" s="11"/>
      <c r="I28" s="11"/>
      <c r="J28" s="11"/>
      <c r="K28" s="11"/>
      <c r="L28" s="12"/>
      <c r="M28" s="12"/>
      <c r="N28" s="32"/>
      <c r="O28" s="74">
        <f t="shared" si="0"/>
        <v>31</v>
      </c>
    </row>
    <row r="29" spans="1:15" ht="21" customHeight="1" x14ac:dyDescent="0.15">
      <c r="A29" s="129"/>
      <c r="B29" s="132" t="s">
        <v>170</v>
      </c>
      <c r="C29" s="10" t="s">
        <v>13</v>
      </c>
      <c r="D29" s="11">
        <f t="shared" ref="D29:F30" si="2">SUM(D23,D26)</f>
        <v>20</v>
      </c>
      <c r="E29" s="11">
        <f t="shared" si="2"/>
        <v>17</v>
      </c>
      <c r="F29" s="11">
        <f t="shared" si="2"/>
        <v>2</v>
      </c>
      <c r="G29" s="11"/>
      <c r="H29" s="11"/>
      <c r="I29" s="11"/>
      <c r="J29" s="11"/>
      <c r="K29" s="11"/>
      <c r="L29" s="11"/>
      <c r="M29" s="11"/>
      <c r="N29" s="54"/>
      <c r="O29" s="75">
        <f t="shared" si="0"/>
        <v>39</v>
      </c>
    </row>
    <row r="30" spans="1:15" ht="21" customHeight="1" x14ac:dyDescent="0.15">
      <c r="A30" s="129"/>
      <c r="B30" s="132"/>
      <c r="C30" s="10" t="s">
        <v>14</v>
      </c>
      <c r="D30" s="11">
        <f t="shared" si="2"/>
        <v>0</v>
      </c>
      <c r="E30" s="11">
        <f t="shared" si="2"/>
        <v>5</v>
      </c>
      <c r="F30" s="11">
        <f t="shared" si="2"/>
        <v>0</v>
      </c>
      <c r="G30" s="11"/>
      <c r="H30" s="11"/>
      <c r="I30" s="11"/>
      <c r="J30" s="11"/>
      <c r="K30" s="11"/>
      <c r="L30" s="11"/>
      <c r="M30" s="11"/>
      <c r="N30" s="54"/>
      <c r="O30" s="74">
        <f t="shared" si="0"/>
        <v>5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20</v>
      </c>
      <c r="E31" s="11">
        <f>SUM(E29:E30)</f>
        <v>22</v>
      </c>
      <c r="F31" s="11">
        <f>SUM(F29:F30)</f>
        <v>2</v>
      </c>
      <c r="G31" s="11"/>
      <c r="H31" s="11"/>
      <c r="I31" s="11"/>
      <c r="J31" s="11"/>
      <c r="K31" s="11"/>
      <c r="L31" s="11"/>
      <c r="M31" s="11"/>
      <c r="N31" s="54"/>
      <c r="O31" s="89">
        <f t="shared" si="0"/>
        <v>44</v>
      </c>
    </row>
    <row r="32" spans="1:15" ht="21" customHeight="1" x14ac:dyDescent="0.15">
      <c r="A32" s="128" t="s">
        <v>172</v>
      </c>
      <c r="B32" s="131" t="s">
        <v>12</v>
      </c>
      <c r="C32" s="7" t="s">
        <v>13</v>
      </c>
      <c r="D32" s="8">
        <v>1849</v>
      </c>
      <c r="E32" s="9">
        <v>1064</v>
      </c>
      <c r="F32" s="9">
        <v>963</v>
      </c>
      <c r="G32" s="9"/>
      <c r="H32" s="9"/>
      <c r="I32" s="9"/>
      <c r="J32" s="9"/>
      <c r="K32" s="9"/>
      <c r="L32" s="9"/>
      <c r="M32" s="9"/>
      <c r="N32" s="37"/>
      <c r="O32" s="73">
        <f t="shared" si="0"/>
        <v>3876</v>
      </c>
    </row>
    <row r="33" spans="1:15" ht="21" customHeight="1" x14ac:dyDescent="0.15">
      <c r="A33" s="129"/>
      <c r="B33" s="132"/>
      <c r="C33" s="10" t="s">
        <v>14</v>
      </c>
      <c r="D33" s="11">
        <v>5</v>
      </c>
      <c r="E33" s="12">
        <v>5</v>
      </c>
      <c r="F33" s="12">
        <v>0</v>
      </c>
      <c r="G33" s="12"/>
      <c r="H33" s="12"/>
      <c r="I33" s="12"/>
      <c r="J33" s="12"/>
      <c r="K33" s="12"/>
      <c r="L33" s="12"/>
      <c r="M33" s="12"/>
      <c r="N33" s="32"/>
      <c r="O33" s="74">
        <f t="shared" si="0"/>
        <v>10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1854</v>
      </c>
      <c r="E34" s="12">
        <f>SUM(E32:E33)</f>
        <v>1069</v>
      </c>
      <c r="F34" s="12">
        <f>SUM(F32:F33)</f>
        <v>963</v>
      </c>
      <c r="G34" s="12"/>
      <c r="H34" s="12"/>
      <c r="I34" s="12"/>
      <c r="J34" s="12"/>
      <c r="K34" s="12"/>
      <c r="L34" s="12"/>
      <c r="M34" s="12"/>
      <c r="N34" s="32"/>
      <c r="O34" s="89">
        <f t="shared" si="0"/>
        <v>3886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2418</v>
      </c>
      <c r="E35" s="12">
        <v>1461</v>
      </c>
      <c r="F35" s="12">
        <v>1214</v>
      </c>
      <c r="G35" s="12"/>
      <c r="H35" s="12"/>
      <c r="I35" s="12"/>
      <c r="J35" s="12"/>
      <c r="K35" s="12"/>
      <c r="L35" s="12"/>
      <c r="M35" s="12"/>
      <c r="N35" s="32"/>
      <c r="O35" s="74">
        <f t="shared" si="0"/>
        <v>5093</v>
      </c>
    </row>
    <row r="36" spans="1:15" ht="21" customHeight="1" x14ac:dyDescent="0.15">
      <c r="A36" s="129"/>
      <c r="B36" s="132"/>
      <c r="C36" s="10" t="s">
        <v>14</v>
      </c>
      <c r="D36" s="11">
        <v>7</v>
      </c>
      <c r="E36" s="12">
        <v>1</v>
      </c>
      <c r="F36" s="12">
        <v>6</v>
      </c>
      <c r="G36" s="12"/>
      <c r="H36" s="12"/>
      <c r="I36" s="12"/>
      <c r="J36" s="12"/>
      <c r="K36" s="12"/>
      <c r="L36" s="12"/>
      <c r="M36" s="12"/>
      <c r="N36" s="32"/>
      <c r="O36" s="75">
        <f t="shared" si="0"/>
        <v>14</v>
      </c>
    </row>
    <row r="37" spans="1:15" ht="21" customHeight="1" x14ac:dyDescent="0.15">
      <c r="A37" s="129"/>
      <c r="B37" s="132"/>
      <c r="C37" s="10" t="s">
        <v>15</v>
      </c>
      <c r="D37" s="11">
        <f>SUM(D35:D36)</f>
        <v>2425</v>
      </c>
      <c r="E37" s="12">
        <f>SUM(E35:E36)</f>
        <v>1462</v>
      </c>
      <c r="F37" s="12">
        <f>SUM(F35:F36)</f>
        <v>1220</v>
      </c>
      <c r="G37" s="12"/>
      <c r="H37" s="12"/>
      <c r="I37" s="12"/>
      <c r="J37" s="12"/>
      <c r="K37" s="12"/>
      <c r="L37" s="12"/>
      <c r="M37" s="12"/>
      <c r="N37" s="32"/>
      <c r="O37" s="74">
        <f t="shared" si="0"/>
        <v>5107</v>
      </c>
    </row>
    <row r="38" spans="1:15" ht="21" customHeight="1" x14ac:dyDescent="0.15">
      <c r="A38" s="129"/>
      <c r="B38" s="132" t="s">
        <v>170</v>
      </c>
      <c r="C38" s="10" t="s">
        <v>13</v>
      </c>
      <c r="D38" s="11">
        <f t="shared" ref="D38:F39" si="3">SUM(D32,D35)</f>
        <v>4267</v>
      </c>
      <c r="E38" s="11">
        <f t="shared" si="3"/>
        <v>2525</v>
      </c>
      <c r="F38" s="11">
        <f t="shared" si="3"/>
        <v>2177</v>
      </c>
      <c r="G38" s="11"/>
      <c r="H38" s="11"/>
      <c r="I38" s="11"/>
      <c r="J38" s="11"/>
      <c r="K38" s="11"/>
      <c r="L38" s="11"/>
      <c r="M38" s="11"/>
      <c r="N38" s="54"/>
      <c r="O38" s="75">
        <f t="shared" si="0"/>
        <v>8969</v>
      </c>
    </row>
    <row r="39" spans="1:15" ht="21" customHeight="1" x14ac:dyDescent="0.15">
      <c r="A39" s="129"/>
      <c r="B39" s="132"/>
      <c r="C39" s="10" t="s">
        <v>14</v>
      </c>
      <c r="D39" s="11">
        <f t="shared" si="3"/>
        <v>12</v>
      </c>
      <c r="E39" s="11">
        <f t="shared" si="3"/>
        <v>6</v>
      </c>
      <c r="F39" s="11">
        <f t="shared" si="3"/>
        <v>6</v>
      </c>
      <c r="G39" s="11"/>
      <c r="H39" s="11"/>
      <c r="I39" s="11"/>
      <c r="J39" s="11"/>
      <c r="K39" s="11"/>
      <c r="L39" s="11"/>
      <c r="M39" s="11"/>
      <c r="N39" s="54"/>
      <c r="O39" s="74">
        <f t="shared" si="0"/>
        <v>24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4279</v>
      </c>
      <c r="E40" s="11">
        <f>SUM(E38:E39)</f>
        <v>2531</v>
      </c>
      <c r="F40" s="11">
        <f>SUM(F38:F39)</f>
        <v>2183</v>
      </c>
      <c r="G40" s="11"/>
      <c r="H40" s="11"/>
      <c r="I40" s="11"/>
      <c r="J40" s="11"/>
      <c r="K40" s="11"/>
      <c r="L40" s="11"/>
      <c r="M40" s="11"/>
      <c r="N40" s="54"/>
      <c r="O40" s="89">
        <f t="shared" si="0"/>
        <v>8993</v>
      </c>
    </row>
    <row r="41" spans="1:15" ht="21" customHeight="1" x14ac:dyDescent="0.15">
      <c r="A41" s="97" t="s">
        <v>18</v>
      </c>
      <c r="B41" s="98"/>
      <c r="C41" s="7" t="s">
        <v>13</v>
      </c>
      <c r="D41" s="8">
        <v>192</v>
      </c>
      <c r="E41" s="9">
        <v>73</v>
      </c>
      <c r="F41" s="9">
        <v>67</v>
      </c>
      <c r="G41" s="9"/>
      <c r="H41" s="9"/>
      <c r="I41" s="9"/>
      <c r="J41" s="9"/>
      <c r="K41" s="9"/>
      <c r="L41" s="9"/>
      <c r="M41" s="9"/>
      <c r="N41" s="37"/>
      <c r="O41" s="73">
        <f t="shared" si="0"/>
        <v>332</v>
      </c>
    </row>
    <row r="42" spans="1:15" ht="21" customHeight="1" x14ac:dyDescent="0.15">
      <c r="A42" s="99"/>
      <c r="B42" s="100"/>
      <c r="C42" s="10" t="s">
        <v>14</v>
      </c>
      <c r="D42" s="11">
        <v>72</v>
      </c>
      <c r="E42" s="12">
        <v>7</v>
      </c>
      <c r="F42" s="12">
        <v>3</v>
      </c>
      <c r="G42" s="12"/>
      <c r="H42" s="12"/>
      <c r="I42" s="12"/>
      <c r="J42" s="12"/>
      <c r="K42" s="12"/>
      <c r="L42" s="12"/>
      <c r="M42" s="12"/>
      <c r="N42" s="32"/>
      <c r="O42" s="74">
        <f t="shared" si="0"/>
        <v>82</v>
      </c>
    </row>
    <row r="43" spans="1:15" ht="21" customHeight="1" thickBot="1" x14ac:dyDescent="0.2">
      <c r="A43" s="101"/>
      <c r="B43" s="102"/>
      <c r="C43" s="13" t="s">
        <v>15</v>
      </c>
      <c r="D43" s="14">
        <f>SUM(D41:D42)</f>
        <v>264</v>
      </c>
      <c r="E43" s="44">
        <f>SUM(E41:E42)</f>
        <v>80</v>
      </c>
      <c r="F43" s="44">
        <f>SUM(F41:F42)</f>
        <v>70</v>
      </c>
      <c r="G43" s="44"/>
      <c r="H43" s="44"/>
      <c r="I43" s="44"/>
      <c r="J43" s="44"/>
      <c r="K43" s="44"/>
      <c r="L43" s="44"/>
      <c r="M43" s="44"/>
      <c r="N43" s="55"/>
      <c r="O43" s="89">
        <f t="shared" si="0"/>
        <v>414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138</v>
      </c>
      <c r="E44" s="9">
        <v>55</v>
      </c>
      <c r="F44" s="9">
        <v>44</v>
      </c>
      <c r="G44" s="9"/>
      <c r="H44" s="9"/>
      <c r="I44" s="9"/>
      <c r="J44" s="9"/>
      <c r="K44" s="9"/>
      <c r="L44" s="9"/>
      <c r="M44" s="9"/>
      <c r="N44" s="37"/>
      <c r="O44" s="73">
        <f t="shared" si="0"/>
        <v>237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>
        <v>0</v>
      </c>
      <c r="G45" s="12"/>
      <c r="H45" s="12"/>
      <c r="I45" s="12"/>
      <c r="J45" s="12"/>
      <c r="K45" s="12"/>
      <c r="L45" s="12"/>
      <c r="M45" s="12"/>
      <c r="N45" s="32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138</v>
      </c>
      <c r="E46" s="14">
        <f>SUM(E44:E45)</f>
        <v>55</v>
      </c>
      <c r="F46" s="14">
        <f>SUM(F44:F45)</f>
        <v>44</v>
      </c>
      <c r="G46" s="14"/>
      <c r="H46" s="14"/>
      <c r="I46" s="14"/>
      <c r="J46" s="14"/>
      <c r="K46" s="14"/>
      <c r="L46" s="44"/>
      <c r="M46" s="44"/>
      <c r="N46" s="55"/>
      <c r="O46" s="89">
        <f t="shared" si="0"/>
        <v>237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5766</v>
      </c>
      <c r="E47" s="16">
        <f>SUM(E22,E31,E40,E43,E46)</f>
        <v>3160</v>
      </c>
      <c r="F47" s="16">
        <f>SUM(F22,F31,F40,F43,F46)</f>
        <v>2686</v>
      </c>
      <c r="G47" s="16"/>
      <c r="H47" s="16"/>
      <c r="I47" s="16"/>
      <c r="J47" s="16"/>
      <c r="K47" s="16"/>
      <c r="L47" s="16"/>
      <c r="M47" s="16"/>
      <c r="N47" s="39"/>
      <c r="O47" s="79">
        <f t="shared" si="0"/>
        <v>11612</v>
      </c>
    </row>
    <row r="48" spans="1:15" ht="21" customHeight="1" thickBot="1" x14ac:dyDescent="0.2">
      <c r="A48" s="111" t="s">
        <v>173</v>
      </c>
      <c r="B48" s="112"/>
      <c r="C48" s="113"/>
      <c r="D48" s="15">
        <v>174</v>
      </c>
      <c r="E48" s="16">
        <v>76</v>
      </c>
      <c r="F48" s="16">
        <v>73</v>
      </c>
      <c r="G48" s="16"/>
      <c r="H48" s="16"/>
      <c r="I48" s="16"/>
      <c r="J48" s="16"/>
      <c r="K48" s="16"/>
      <c r="L48" s="16"/>
      <c r="M48" s="16"/>
      <c r="N48" s="39"/>
      <c r="O48" s="79">
        <f t="shared" si="0"/>
        <v>323</v>
      </c>
    </row>
    <row r="49" spans="1:15" ht="21" customHeight="1" thickBot="1" x14ac:dyDescent="0.2">
      <c r="A49" s="111" t="s">
        <v>21</v>
      </c>
      <c r="B49" s="112"/>
      <c r="C49" s="113"/>
      <c r="D49" s="15">
        <f>SUM(D47:D48)</f>
        <v>5940</v>
      </c>
      <c r="E49" s="16">
        <f>SUM(E47:E48)</f>
        <v>3236</v>
      </c>
      <c r="F49" s="16">
        <f>SUM(F47:F48)</f>
        <v>2759</v>
      </c>
      <c r="G49" s="16"/>
      <c r="H49" s="16"/>
      <c r="I49" s="16"/>
      <c r="J49" s="16"/>
      <c r="K49" s="16"/>
      <c r="L49" s="16"/>
      <c r="M49" s="16"/>
      <c r="N49" s="39"/>
      <c r="O49" s="79">
        <f t="shared" si="0"/>
        <v>11935</v>
      </c>
    </row>
    <row r="50" spans="1:15" ht="21" customHeight="1" x14ac:dyDescent="0.15">
      <c r="A50" s="114" t="s">
        <v>30</v>
      </c>
      <c r="B50" s="117" t="s">
        <v>22</v>
      </c>
      <c r="C50" s="17" t="s">
        <v>23</v>
      </c>
      <c r="D50" s="18">
        <v>4403</v>
      </c>
      <c r="E50" s="19">
        <v>2545</v>
      </c>
      <c r="F50" s="19">
        <v>2187</v>
      </c>
      <c r="G50" s="19"/>
      <c r="H50" s="19"/>
      <c r="I50" s="19"/>
      <c r="J50" s="19"/>
      <c r="K50" s="19"/>
      <c r="L50" s="19"/>
      <c r="M50" s="19"/>
      <c r="N50" s="35"/>
      <c r="O50" s="73">
        <f t="shared" si="0"/>
        <v>9135</v>
      </c>
    </row>
    <row r="51" spans="1:15" ht="21" customHeight="1" x14ac:dyDescent="0.15">
      <c r="A51" s="115"/>
      <c r="B51" s="100"/>
      <c r="C51" s="10" t="s">
        <v>24</v>
      </c>
      <c r="D51" s="11">
        <v>1997</v>
      </c>
      <c r="E51" s="12">
        <v>1265</v>
      </c>
      <c r="F51" s="12">
        <v>1231</v>
      </c>
      <c r="G51" s="12"/>
      <c r="H51" s="12"/>
      <c r="I51" s="12"/>
      <c r="J51" s="12"/>
      <c r="K51" s="12"/>
      <c r="L51" s="12"/>
      <c r="M51" s="12"/>
      <c r="N51" s="32"/>
      <c r="O51" s="90">
        <f t="shared" si="0"/>
        <v>4493</v>
      </c>
    </row>
    <row r="52" spans="1:15" ht="21" customHeight="1" x14ac:dyDescent="0.15">
      <c r="A52" s="115"/>
      <c r="B52" s="100"/>
      <c r="C52" s="10" t="s">
        <v>15</v>
      </c>
      <c r="D52" s="11">
        <f>SUM(D50:D51)</f>
        <v>6400</v>
      </c>
      <c r="E52" s="11">
        <f>SUM(E50:E51)</f>
        <v>3810</v>
      </c>
      <c r="F52" s="11">
        <f>SUM(F50:F51)</f>
        <v>3418</v>
      </c>
      <c r="G52" s="11"/>
      <c r="H52" s="11"/>
      <c r="I52" s="11"/>
      <c r="J52" s="11"/>
      <c r="K52" s="11"/>
      <c r="L52" s="11"/>
      <c r="M52" s="11"/>
      <c r="N52" s="54"/>
      <c r="O52" s="74">
        <f t="shared" si="0"/>
        <v>13628</v>
      </c>
    </row>
    <row r="53" spans="1:15" ht="21" customHeight="1" x14ac:dyDescent="0.15">
      <c r="A53" s="115"/>
      <c r="B53" s="118" t="s">
        <v>162</v>
      </c>
      <c r="C53" s="119"/>
      <c r="D53" s="11">
        <v>26</v>
      </c>
      <c r="E53" s="12">
        <v>12</v>
      </c>
      <c r="F53" s="12">
        <v>14</v>
      </c>
      <c r="G53" s="12"/>
      <c r="H53" s="12"/>
      <c r="I53" s="12"/>
      <c r="J53" s="12"/>
      <c r="K53" s="12"/>
      <c r="L53" s="12"/>
      <c r="M53" s="12"/>
      <c r="N53" s="32"/>
      <c r="O53" s="89">
        <f t="shared" si="0"/>
        <v>52</v>
      </c>
    </row>
    <row r="54" spans="1:15" ht="21" customHeight="1" thickBot="1" x14ac:dyDescent="0.2">
      <c r="A54" s="116"/>
      <c r="B54" s="120" t="s">
        <v>163</v>
      </c>
      <c r="C54" s="121"/>
      <c r="D54" s="20">
        <v>150</v>
      </c>
      <c r="E54" s="21">
        <v>73</v>
      </c>
      <c r="F54" s="21">
        <v>81</v>
      </c>
      <c r="G54" s="21"/>
      <c r="H54" s="21"/>
      <c r="I54" s="21"/>
      <c r="J54" s="21"/>
      <c r="K54" s="21"/>
      <c r="L54" s="21"/>
      <c r="M54" s="21"/>
      <c r="N54" s="40"/>
      <c r="O54" s="89">
        <f t="shared" si="0"/>
        <v>304</v>
      </c>
    </row>
    <row r="55" spans="1:15" ht="21" customHeight="1" thickBot="1" x14ac:dyDescent="0.2">
      <c r="A55" s="103" t="s">
        <v>196</v>
      </c>
      <c r="B55" s="104"/>
      <c r="C55" s="105"/>
      <c r="D55" s="15">
        <f>SUM(D52:D54)</f>
        <v>6576</v>
      </c>
      <c r="E55" s="16">
        <f>SUM(E52:E54)</f>
        <v>3895</v>
      </c>
      <c r="F55" s="16">
        <f>SUM(F52:F54)</f>
        <v>3513</v>
      </c>
      <c r="G55" s="16"/>
      <c r="H55" s="16"/>
      <c r="I55" s="16"/>
      <c r="J55" s="16"/>
      <c r="K55" s="16"/>
      <c r="L55" s="16"/>
      <c r="M55" s="16"/>
      <c r="N55" s="39"/>
      <c r="O55" s="79">
        <f t="shared" si="0"/>
        <v>13984</v>
      </c>
    </row>
    <row r="56" spans="1:15" ht="23.25" customHeight="1" thickBot="1" x14ac:dyDescent="0.2">
      <c r="A56" s="106" t="s">
        <v>174</v>
      </c>
      <c r="B56" s="107"/>
      <c r="C56" s="108"/>
      <c r="D56" s="77">
        <f>SUM(D49,D55)</f>
        <v>12516</v>
      </c>
      <c r="E56" s="78">
        <f>SUM(E49,E55)</f>
        <v>7131</v>
      </c>
      <c r="F56" s="78">
        <f>SUM(F49,F55)</f>
        <v>6272</v>
      </c>
      <c r="G56" s="78"/>
      <c r="H56" s="78"/>
      <c r="I56" s="78"/>
      <c r="J56" s="78"/>
      <c r="K56" s="78"/>
      <c r="L56" s="78"/>
      <c r="M56" s="78"/>
      <c r="N56" s="82"/>
      <c r="O56" s="76">
        <f t="shared" si="0"/>
        <v>25919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0"/>
  <sheetViews>
    <sheetView zoomScaleNormal="100" workbookViewId="0">
      <selection activeCell="O56" sqref="O56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2"/>
      <c r="B4" s="22"/>
      <c r="C4" s="22"/>
      <c r="D4" s="22"/>
      <c r="E4" s="23"/>
      <c r="F4" s="1" t="s">
        <v>8</v>
      </c>
    </row>
    <row r="5" spans="1:15" ht="15" customHeight="1" x14ac:dyDescent="0.2">
      <c r="A5" s="49" t="s">
        <v>175</v>
      </c>
      <c r="C5" s="50"/>
      <c r="D5" s="56"/>
      <c r="L5" s="53"/>
      <c r="M5" s="53"/>
      <c r="N5" s="53"/>
      <c r="O5" s="24"/>
    </row>
    <row r="6" spans="1:15" ht="15" customHeight="1" thickBot="1" x14ac:dyDescent="0.2">
      <c r="L6" s="25"/>
      <c r="M6" s="25"/>
      <c r="N6" s="25"/>
      <c r="O6" s="25"/>
    </row>
    <row r="7" spans="1:15" ht="48" customHeight="1" x14ac:dyDescent="0.15">
      <c r="A7" s="141" t="s">
        <v>3</v>
      </c>
      <c r="B7" s="142"/>
      <c r="C7" s="143"/>
      <c r="D7" s="160" t="s">
        <v>176</v>
      </c>
      <c r="E7" s="147" t="s">
        <v>27</v>
      </c>
      <c r="F7" s="147" t="s">
        <v>177</v>
      </c>
      <c r="G7" s="147"/>
      <c r="H7" s="147"/>
      <c r="I7" s="147"/>
      <c r="J7" s="147"/>
      <c r="K7" s="147"/>
      <c r="L7" s="147"/>
      <c r="M7" s="147"/>
      <c r="N7" s="165"/>
      <c r="O7" s="153" t="s">
        <v>178</v>
      </c>
    </row>
    <row r="8" spans="1:15" x14ac:dyDescent="0.15">
      <c r="A8" s="115" t="s">
        <v>9</v>
      </c>
      <c r="B8" s="132" t="s">
        <v>10</v>
      </c>
      <c r="C8" s="135" t="s">
        <v>11</v>
      </c>
      <c r="D8" s="161"/>
      <c r="E8" s="156"/>
      <c r="F8" s="156"/>
      <c r="G8" s="156"/>
      <c r="H8" s="158"/>
      <c r="I8" s="158"/>
      <c r="J8" s="156"/>
      <c r="K8" s="156"/>
      <c r="L8" s="156"/>
      <c r="M8" s="186"/>
      <c r="N8" s="166"/>
      <c r="O8" s="154"/>
    </row>
    <row r="9" spans="1:15" x14ac:dyDescent="0.15">
      <c r="A9" s="115"/>
      <c r="B9" s="132"/>
      <c r="C9" s="135"/>
      <c r="D9" s="161"/>
      <c r="E9" s="156"/>
      <c r="F9" s="156"/>
      <c r="G9" s="156"/>
      <c r="H9" s="158"/>
      <c r="I9" s="158"/>
      <c r="J9" s="156"/>
      <c r="K9" s="156"/>
      <c r="L9" s="156"/>
      <c r="M9" s="186"/>
      <c r="N9" s="166"/>
      <c r="O9" s="154"/>
    </row>
    <row r="10" spans="1:15" ht="18.75" customHeight="1" thickBot="1" x14ac:dyDescent="0.2">
      <c r="A10" s="134"/>
      <c r="B10" s="133"/>
      <c r="C10" s="136"/>
      <c r="D10" s="162"/>
      <c r="E10" s="157"/>
      <c r="F10" s="157"/>
      <c r="G10" s="157"/>
      <c r="H10" s="159"/>
      <c r="I10" s="159"/>
      <c r="J10" s="157"/>
      <c r="K10" s="157"/>
      <c r="L10" s="157"/>
      <c r="M10" s="187"/>
      <c r="N10" s="167"/>
      <c r="O10" s="154"/>
    </row>
    <row r="11" spans="1:15" ht="21" customHeight="1" x14ac:dyDescent="0.15">
      <c r="A11" s="128" t="s">
        <v>179</v>
      </c>
      <c r="B11" s="131" t="s">
        <v>12</v>
      </c>
      <c r="C11" s="7" t="s">
        <v>13</v>
      </c>
      <c r="D11" s="8">
        <v>260</v>
      </c>
      <c r="E11" s="9">
        <v>327</v>
      </c>
      <c r="F11" s="96">
        <v>245</v>
      </c>
      <c r="G11" s="9"/>
      <c r="H11" s="9"/>
      <c r="I11" s="9"/>
      <c r="J11" s="9"/>
      <c r="K11" s="9"/>
      <c r="L11" s="9"/>
      <c r="M11" s="37"/>
      <c r="N11" s="37"/>
      <c r="O11" s="79">
        <f t="shared" ref="O11:O56" si="0">SUM(D11:N11)</f>
        <v>832</v>
      </c>
    </row>
    <row r="12" spans="1:15" ht="21" customHeight="1" x14ac:dyDescent="0.15">
      <c r="A12" s="129"/>
      <c r="B12" s="132"/>
      <c r="C12" s="10" t="s">
        <v>14</v>
      </c>
      <c r="D12" s="11">
        <v>76</v>
      </c>
      <c r="E12" s="12">
        <v>82</v>
      </c>
      <c r="F12" s="12">
        <v>28</v>
      </c>
      <c r="G12" s="12"/>
      <c r="H12" s="12"/>
      <c r="I12" s="12"/>
      <c r="J12" s="12"/>
      <c r="K12" s="12"/>
      <c r="L12" s="12"/>
      <c r="M12" s="32"/>
      <c r="N12" s="32"/>
      <c r="O12" s="74">
        <f t="shared" si="0"/>
        <v>186</v>
      </c>
    </row>
    <row r="13" spans="1:15" ht="21" customHeight="1" x14ac:dyDescent="0.15">
      <c r="A13" s="129"/>
      <c r="B13" s="132"/>
      <c r="C13" s="10" t="s">
        <v>15</v>
      </c>
      <c r="D13" s="11">
        <f>SUM(D11:D12)</f>
        <v>336</v>
      </c>
      <c r="E13" s="12">
        <f>SUM(E11:E12)</f>
        <v>409</v>
      </c>
      <c r="F13" s="12">
        <f>SUM(F11:F12)</f>
        <v>273</v>
      </c>
      <c r="G13" s="12"/>
      <c r="H13" s="12"/>
      <c r="I13" s="12"/>
      <c r="J13" s="12"/>
      <c r="K13" s="12"/>
      <c r="L13" s="12"/>
      <c r="M13" s="32"/>
      <c r="N13" s="32"/>
      <c r="O13" s="74">
        <f t="shared" si="0"/>
        <v>1018</v>
      </c>
    </row>
    <row r="14" spans="1:15" ht="21" customHeight="1" x14ac:dyDescent="0.15">
      <c r="A14" s="129"/>
      <c r="B14" s="132" t="s">
        <v>16</v>
      </c>
      <c r="C14" s="10" t="s">
        <v>13</v>
      </c>
      <c r="D14" s="11">
        <v>482</v>
      </c>
      <c r="E14" s="12">
        <v>546</v>
      </c>
      <c r="F14" s="12">
        <v>436</v>
      </c>
      <c r="G14" s="12"/>
      <c r="H14" s="12"/>
      <c r="I14" s="12"/>
      <c r="J14" s="12"/>
      <c r="K14" s="12"/>
      <c r="L14" s="12"/>
      <c r="M14" s="32"/>
      <c r="N14" s="32"/>
      <c r="O14" s="74">
        <f t="shared" si="0"/>
        <v>1464</v>
      </c>
    </row>
    <row r="15" spans="1:15" ht="21" customHeight="1" x14ac:dyDescent="0.15">
      <c r="A15" s="129"/>
      <c r="B15" s="132"/>
      <c r="C15" s="10" t="s">
        <v>14</v>
      </c>
      <c r="D15" s="11">
        <v>2</v>
      </c>
      <c r="E15" s="12">
        <v>18</v>
      </c>
      <c r="F15" s="12">
        <v>5</v>
      </c>
      <c r="G15" s="12"/>
      <c r="H15" s="12"/>
      <c r="I15" s="12"/>
      <c r="J15" s="12"/>
      <c r="K15" s="12"/>
      <c r="L15" s="12"/>
      <c r="M15" s="32"/>
      <c r="N15" s="32"/>
      <c r="O15" s="74">
        <f t="shared" si="0"/>
        <v>25</v>
      </c>
    </row>
    <row r="16" spans="1:15" ht="21" customHeight="1" x14ac:dyDescent="0.15">
      <c r="A16" s="129"/>
      <c r="B16" s="132"/>
      <c r="C16" s="10" t="s">
        <v>15</v>
      </c>
      <c r="D16" s="11">
        <f>SUM(D14:D15)</f>
        <v>484</v>
      </c>
      <c r="E16" s="12">
        <f>SUM(E14:E15)</f>
        <v>564</v>
      </c>
      <c r="F16" s="12">
        <f>SUM(F14:F15)</f>
        <v>441</v>
      </c>
      <c r="G16" s="12"/>
      <c r="H16" s="12"/>
      <c r="I16" s="12"/>
      <c r="J16" s="12"/>
      <c r="K16" s="12"/>
      <c r="L16" s="12"/>
      <c r="M16" s="32"/>
      <c r="N16" s="32"/>
      <c r="O16" s="74">
        <f t="shared" si="0"/>
        <v>1489</v>
      </c>
    </row>
    <row r="17" spans="1:15" ht="21" customHeight="1" x14ac:dyDescent="0.15">
      <c r="A17" s="129"/>
      <c r="B17" s="132" t="s">
        <v>17</v>
      </c>
      <c r="C17" s="10" t="s">
        <v>13</v>
      </c>
      <c r="D17" s="11">
        <v>0</v>
      </c>
      <c r="E17" s="12">
        <v>1</v>
      </c>
      <c r="F17" s="12">
        <v>1</v>
      </c>
      <c r="G17" s="12"/>
      <c r="H17" s="12"/>
      <c r="I17" s="12"/>
      <c r="J17" s="12"/>
      <c r="K17" s="12"/>
      <c r="L17" s="12"/>
      <c r="M17" s="32"/>
      <c r="N17" s="41"/>
      <c r="O17" s="74">
        <f t="shared" si="0"/>
        <v>2</v>
      </c>
    </row>
    <row r="18" spans="1:15" ht="21" customHeight="1" x14ac:dyDescent="0.15">
      <c r="A18" s="129"/>
      <c r="B18" s="132"/>
      <c r="C18" s="10" t="s">
        <v>14</v>
      </c>
      <c r="D18" s="11">
        <v>1</v>
      </c>
      <c r="E18" s="12">
        <v>0</v>
      </c>
      <c r="F18" s="12">
        <v>3</v>
      </c>
      <c r="G18" s="12"/>
      <c r="H18" s="12"/>
      <c r="I18" s="12"/>
      <c r="J18" s="12"/>
      <c r="K18" s="12"/>
      <c r="L18" s="12"/>
      <c r="M18" s="32"/>
      <c r="N18" s="41"/>
      <c r="O18" s="74">
        <f t="shared" si="0"/>
        <v>4</v>
      </c>
    </row>
    <row r="19" spans="1:15" ht="21" customHeight="1" x14ac:dyDescent="0.15">
      <c r="A19" s="129"/>
      <c r="B19" s="132"/>
      <c r="C19" s="10" t="s">
        <v>15</v>
      </c>
      <c r="D19" s="11">
        <f>SUM(D17:D18)</f>
        <v>1</v>
      </c>
      <c r="E19" s="12">
        <f>SUM(E17:E18)</f>
        <v>1</v>
      </c>
      <c r="F19" s="11">
        <f>SUM(F17:F18)</f>
        <v>4</v>
      </c>
      <c r="G19" s="12"/>
      <c r="H19" s="12"/>
      <c r="I19" s="12"/>
      <c r="J19" s="12"/>
      <c r="K19" s="12"/>
      <c r="L19" s="12"/>
      <c r="M19" s="32"/>
      <c r="N19" s="41"/>
      <c r="O19" s="74">
        <f t="shared" si="0"/>
        <v>6</v>
      </c>
    </row>
    <row r="20" spans="1:15" ht="21" customHeight="1" x14ac:dyDescent="0.15">
      <c r="A20" s="129"/>
      <c r="B20" s="132" t="s">
        <v>170</v>
      </c>
      <c r="C20" s="10" t="s">
        <v>13</v>
      </c>
      <c r="D20" s="11">
        <f t="shared" ref="D20:F21" si="1">SUM(D11,D14,D17)</f>
        <v>742</v>
      </c>
      <c r="E20" s="11">
        <f t="shared" si="1"/>
        <v>874</v>
      </c>
      <c r="F20" s="11">
        <f t="shared" si="1"/>
        <v>682</v>
      </c>
      <c r="G20" s="11"/>
      <c r="H20" s="11"/>
      <c r="I20" s="11"/>
      <c r="J20" s="11"/>
      <c r="K20" s="11"/>
      <c r="L20" s="11"/>
      <c r="M20" s="54"/>
      <c r="N20" s="41"/>
      <c r="O20" s="74">
        <f t="shared" si="0"/>
        <v>2298</v>
      </c>
    </row>
    <row r="21" spans="1:15" ht="21" customHeight="1" x14ac:dyDescent="0.15">
      <c r="A21" s="129"/>
      <c r="B21" s="132"/>
      <c r="C21" s="10" t="s">
        <v>14</v>
      </c>
      <c r="D21" s="11">
        <f t="shared" si="1"/>
        <v>79</v>
      </c>
      <c r="E21" s="11">
        <f t="shared" si="1"/>
        <v>100</v>
      </c>
      <c r="F21" s="11">
        <f t="shared" si="1"/>
        <v>36</v>
      </c>
      <c r="G21" s="11"/>
      <c r="H21" s="11"/>
      <c r="I21" s="11"/>
      <c r="J21" s="11"/>
      <c r="K21" s="11"/>
      <c r="L21" s="11"/>
      <c r="M21" s="54"/>
      <c r="N21" s="41"/>
      <c r="O21" s="74">
        <f t="shared" si="0"/>
        <v>215</v>
      </c>
    </row>
    <row r="22" spans="1:15" ht="21" customHeight="1" thickBot="1" x14ac:dyDescent="0.2">
      <c r="A22" s="130"/>
      <c r="B22" s="133"/>
      <c r="C22" s="13" t="s">
        <v>15</v>
      </c>
      <c r="D22" s="11">
        <f>SUM(D20:D21)</f>
        <v>821</v>
      </c>
      <c r="E22" s="11">
        <f>SUM(E20:E21)</f>
        <v>974</v>
      </c>
      <c r="F22" s="11">
        <f>SUM(F20:F21)</f>
        <v>718</v>
      </c>
      <c r="G22" s="11"/>
      <c r="H22" s="11"/>
      <c r="I22" s="11"/>
      <c r="J22" s="11"/>
      <c r="K22" s="11"/>
      <c r="L22" s="11"/>
      <c r="M22" s="54"/>
      <c r="N22" s="41"/>
      <c r="O22" s="74">
        <f t="shared" si="0"/>
        <v>2513</v>
      </c>
    </row>
    <row r="23" spans="1:15" ht="21" customHeight="1" x14ac:dyDescent="0.15">
      <c r="A23" s="128" t="s">
        <v>31</v>
      </c>
      <c r="B23" s="131" t="s">
        <v>12</v>
      </c>
      <c r="C23" s="7" t="s">
        <v>13</v>
      </c>
      <c r="D23" s="8">
        <v>4</v>
      </c>
      <c r="E23" s="9">
        <v>9</v>
      </c>
      <c r="F23" s="9">
        <v>3</v>
      </c>
      <c r="G23" s="9"/>
      <c r="H23" s="9"/>
      <c r="I23" s="9"/>
      <c r="J23" s="9"/>
      <c r="K23" s="9"/>
      <c r="L23" s="9"/>
      <c r="M23" s="37"/>
      <c r="N23" s="43"/>
      <c r="O23" s="73">
        <f t="shared" si="0"/>
        <v>16</v>
      </c>
    </row>
    <row r="24" spans="1:15" ht="21" customHeight="1" x14ac:dyDescent="0.15">
      <c r="A24" s="129"/>
      <c r="B24" s="132"/>
      <c r="C24" s="10" t="s">
        <v>14</v>
      </c>
      <c r="D24" s="11">
        <v>6</v>
      </c>
      <c r="E24" s="12">
        <v>32</v>
      </c>
      <c r="F24" s="12">
        <v>5</v>
      </c>
      <c r="G24" s="12"/>
      <c r="H24" s="12"/>
      <c r="I24" s="12"/>
      <c r="J24" s="12"/>
      <c r="K24" s="12"/>
      <c r="L24" s="12"/>
      <c r="M24" s="32"/>
      <c r="N24" s="41"/>
      <c r="O24" s="74">
        <f t="shared" si="0"/>
        <v>43</v>
      </c>
    </row>
    <row r="25" spans="1:15" ht="21" customHeight="1" x14ac:dyDescent="0.15">
      <c r="A25" s="129"/>
      <c r="B25" s="132"/>
      <c r="C25" s="10" t="s">
        <v>15</v>
      </c>
      <c r="D25" s="11">
        <f>SUM(D23:D24)</f>
        <v>10</v>
      </c>
      <c r="E25" s="12">
        <f>SUM(E23:E24)</f>
        <v>41</v>
      </c>
      <c r="F25" s="12">
        <f>SUM(F23:F24)</f>
        <v>8</v>
      </c>
      <c r="G25" s="12"/>
      <c r="H25" s="12"/>
      <c r="I25" s="12"/>
      <c r="J25" s="12"/>
      <c r="K25" s="12"/>
      <c r="L25" s="12"/>
      <c r="M25" s="32"/>
      <c r="N25" s="41"/>
      <c r="O25" s="74">
        <f t="shared" si="0"/>
        <v>59</v>
      </c>
    </row>
    <row r="26" spans="1:15" ht="21" customHeight="1" x14ac:dyDescent="0.15">
      <c r="A26" s="129"/>
      <c r="B26" s="132" t="s">
        <v>16</v>
      </c>
      <c r="C26" s="10" t="s">
        <v>13</v>
      </c>
      <c r="D26" s="11">
        <v>9</v>
      </c>
      <c r="E26" s="12">
        <v>8</v>
      </c>
      <c r="F26" s="12">
        <v>8</v>
      </c>
      <c r="G26" s="12"/>
      <c r="H26" s="12"/>
      <c r="I26" s="12"/>
      <c r="J26" s="12"/>
      <c r="K26" s="12"/>
      <c r="L26" s="12"/>
      <c r="M26" s="32"/>
      <c r="N26" s="41"/>
      <c r="O26" s="74">
        <f t="shared" si="0"/>
        <v>25</v>
      </c>
    </row>
    <row r="27" spans="1:15" ht="21" customHeight="1" x14ac:dyDescent="0.15">
      <c r="A27" s="129"/>
      <c r="B27" s="132"/>
      <c r="C27" s="10" t="s">
        <v>14</v>
      </c>
      <c r="D27" s="11">
        <v>5</v>
      </c>
      <c r="E27" s="12">
        <v>13</v>
      </c>
      <c r="F27" s="12">
        <v>5</v>
      </c>
      <c r="G27" s="12"/>
      <c r="H27" s="12"/>
      <c r="I27" s="12"/>
      <c r="J27" s="12"/>
      <c r="K27" s="12"/>
      <c r="L27" s="12"/>
      <c r="M27" s="32"/>
      <c r="N27" s="41"/>
      <c r="O27" s="74">
        <f t="shared" si="0"/>
        <v>23</v>
      </c>
    </row>
    <row r="28" spans="1:15" ht="21" customHeight="1" x14ac:dyDescent="0.15">
      <c r="A28" s="129"/>
      <c r="B28" s="132"/>
      <c r="C28" s="10" t="s">
        <v>15</v>
      </c>
      <c r="D28" s="11">
        <f>SUM(D26:D27)</f>
        <v>14</v>
      </c>
      <c r="E28" s="12">
        <f>SUM(E26:E27)</f>
        <v>21</v>
      </c>
      <c r="F28" s="12">
        <f>SUM(F26:F27)</f>
        <v>13</v>
      </c>
      <c r="G28" s="12"/>
      <c r="H28" s="12"/>
      <c r="I28" s="12"/>
      <c r="J28" s="12"/>
      <c r="K28" s="12"/>
      <c r="L28" s="12"/>
      <c r="M28" s="32"/>
      <c r="N28" s="41"/>
      <c r="O28" s="74">
        <f t="shared" si="0"/>
        <v>48</v>
      </c>
    </row>
    <row r="29" spans="1:15" ht="21" customHeight="1" x14ac:dyDescent="0.15">
      <c r="A29" s="129"/>
      <c r="B29" s="132" t="s">
        <v>170</v>
      </c>
      <c r="C29" s="10" t="s">
        <v>13</v>
      </c>
      <c r="D29" s="11">
        <f t="shared" ref="D29:F30" si="2">SUM(D23,D26)</f>
        <v>13</v>
      </c>
      <c r="E29" s="11">
        <f t="shared" si="2"/>
        <v>17</v>
      </c>
      <c r="F29" s="11">
        <f t="shared" si="2"/>
        <v>11</v>
      </c>
      <c r="G29" s="11"/>
      <c r="H29" s="11"/>
      <c r="I29" s="11"/>
      <c r="J29" s="11"/>
      <c r="K29" s="11"/>
      <c r="L29" s="11"/>
      <c r="M29" s="54"/>
      <c r="N29" s="41"/>
      <c r="O29" s="74">
        <f t="shared" si="0"/>
        <v>41</v>
      </c>
    </row>
    <row r="30" spans="1:15" ht="21" customHeight="1" x14ac:dyDescent="0.15">
      <c r="A30" s="129"/>
      <c r="B30" s="132"/>
      <c r="C30" s="10" t="s">
        <v>14</v>
      </c>
      <c r="D30" s="11">
        <f t="shared" si="2"/>
        <v>11</v>
      </c>
      <c r="E30" s="11">
        <f t="shared" si="2"/>
        <v>45</v>
      </c>
      <c r="F30" s="11">
        <f t="shared" si="2"/>
        <v>10</v>
      </c>
      <c r="G30" s="11"/>
      <c r="H30" s="11"/>
      <c r="I30" s="11"/>
      <c r="J30" s="11"/>
      <c r="K30" s="11"/>
      <c r="L30" s="11"/>
      <c r="M30" s="54"/>
      <c r="N30" s="41"/>
      <c r="O30" s="74">
        <f t="shared" si="0"/>
        <v>66</v>
      </c>
    </row>
    <row r="31" spans="1:15" ht="21" customHeight="1" thickBot="1" x14ac:dyDescent="0.2">
      <c r="A31" s="130"/>
      <c r="B31" s="133"/>
      <c r="C31" s="13" t="s">
        <v>15</v>
      </c>
      <c r="D31" s="11">
        <f>SUM(D29:D30)</f>
        <v>24</v>
      </c>
      <c r="E31" s="11">
        <f>SUM(E29:E30)</f>
        <v>62</v>
      </c>
      <c r="F31" s="11">
        <f>SUM(F29:F30)</f>
        <v>21</v>
      </c>
      <c r="G31" s="11"/>
      <c r="H31" s="11"/>
      <c r="I31" s="11"/>
      <c r="J31" s="11"/>
      <c r="K31" s="11"/>
      <c r="L31" s="11"/>
      <c r="M31" s="54"/>
      <c r="N31" s="41"/>
      <c r="O31" s="74">
        <f t="shared" si="0"/>
        <v>107</v>
      </c>
    </row>
    <row r="32" spans="1:15" ht="21" customHeight="1" x14ac:dyDescent="0.15">
      <c r="A32" s="128" t="s">
        <v>172</v>
      </c>
      <c r="B32" s="131" t="s">
        <v>12</v>
      </c>
      <c r="C32" s="7" t="s">
        <v>13</v>
      </c>
      <c r="D32" s="8">
        <v>1639</v>
      </c>
      <c r="E32" s="9">
        <v>1409</v>
      </c>
      <c r="F32" s="9">
        <v>1476</v>
      </c>
      <c r="G32" s="9"/>
      <c r="H32" s="9"/>
      <c r="I32" s="9"/>
      <c r="J32" s="9"/>
      <c r="K32" s="9"/>
      <c r="L32" s="9"/>
      <c r="M32" s="37"/>
      <c r="N32" s="43"/>
      <c r="O32" s="73">
        <f t="shared" si="0"/>
        <v>4524</v>
      </c>
    </row>
    <row r="33" spans="1:15" ht="21" customHeight="1" x14ac:dyDescent="0.15">
      <c r="A33" s="129"/>
      <c r="B33" s="132"/>
      <c r="C33" s="10" t="s">
        <v>14</v>
      </c>
      <c r="D33" s="11">
        <v>5</v>
      </c>
      <c r="E33" s="12">
        <v>5</v>
      </c>
      <c r="F33" s="12">
        <v>5</v>
      </c>
      <c r="G33" s="12"/>
      <c r="H33" s="12"/>
      <c r="I33" s="12"/>
      <c r="J33" s="12"/>
      <c r="K33" s="12"/>
      <c r="L33" s="12"/>
      <c r="M33" s="32"/>
      <c r="N33" s="41"/>
      <c r="O33" s="74">
        <f t="shared" si="0"/>
        <v>15</v>
      </c>
    </row>
    <row r="34" spans="1:15" ht="21" customHeight="1" x14ac:dyDescent="0.15">
      <c r="A34" s="129"/>
      <c r="B34" s="132"/>
      <c r="C34" s="10" t="s">
        <v>15</v>
      </c>
      <c r="D34" s="11">
        <f>SUM(D32:D33)</f>
        <v>1644</v>
      </c>
      <c r="E34" s="12">
        <f>SUM(E32:E33)</f>
        <v>1414</v>
      </c>
      <c r="F34" s="12">
        <f>SUM(F32:F33)</f>
        <v>1481</v>
      </c>
      <c r="G34" s="12"/>
      <c r="H34" s="12"/>
      <c r="I34" s="12"/>
      <c r="J34" s="12"/>
      <c r="K34" s="12"/>
      <c r="L34" s="12"/>
      <c r="M34" s="32"/>
      <c r="N34" s="41"/>
      <c r="O34" s="74">
        <f t="shared" si="0"/>
        <v>4539</v>
      </c>
    </row>
    <row r="35" spans="1:15" ht="21" customHeight="1" x14ac:dyDescent="0.15">
      <c r="A35" s="129"/>
      <c r="B35" s="132" t="s">
        <v>16</v>
      </c>
      <c r="C35" s="10" t="s">
        <v>13</v>
      </c>
      <c r="D35" s="11">
        <v>2035</v>
      </c>
      <c r="E35" s="12">
        <v>1680</v>
      </c>
      <c r="F35" s="12">
        <v>1769</v>
      </c>
      <c r="G35" s="12"/>
      <c r="H35" s="12"/>
      <c r="I35" s="12"/>
      <c r="J35" s="12"/>
      <c r="K35" s="12"/>
      <c r="L35" s="12"/>
      <c r="M35" s="32"/>
      <c r="N35" s="41"/>
      <c r="O35" s="74">
        <f t="shared" si="0"/>
        <v>5484</v>
      </c>
    </row>
    <row r="36" spans="1:15" ht="21" customHeight="1" x14ac:dyDescent="0.15">
      <c r="A36" s="129"/>
      <c r="B36" s="132"/>
      <c r="C36" s="10" t="s">
        <v>14</v>
      </c>
      <c r="D36" s="11">
        <v>10</v>
      </c>
      <c r="E36" s="12">
        <v>6</v>
      </c>
      <c r="F36" s="12">
        <v>4</v>
      </c>
      <c r="G36" s="12"/>
      <c r="H36" s="12"/>
      <c r="I36" s="12"/>
      <c r="J36" s="12"/>
      <c r="K36" s="12"/>
      <c r="L36" s="12"/>
      <c r="M36" s="32"/>
      <c r="N36" s="41"/>
      <c r="O36" s="74">
        <f t="shared" si="0"/>
        <v>20</v>
      </c>
    </row>
    <row r="37" spans="1:15" ht="21" customHeight="1" x14ac:dyDescent="0.15">
      <c r="A37" s="129"/>
      <c r="B37" s="132"/>
      <c r="C37" s="10" t="s">
        <v>15</v>
      </c>
      <c r="D37" s="11">
        <f>SUM(D35:D36)</f>
        <v>2045</v>
      </c>
      <c r="E37" s="12">
        <f>SUM(E35:E36)</f>
        <v>1686</v>
      </c>
      <c r="F37" s="12">
        <f>SUM(F35:F36)</f>
        <v>1773</v>
      </c>
      <c r="G37" s="12"/>
      <c r="H37" s="12"/>
      <c r="I37" s="12"/>
      <c r="J37" s="12"/>
      <c r="K37" s="12"/>
      <c r="L37" s="12"/>
      <c r="M37" s="32"/>
      <c r="N37" s="41"/>
      <c r="O37" s="74">
        <f t="shared" si="0"/>
        <v>5504</v>
      </c>
    </row>
    <row r="38" spans="1:15" ht="21" customHeight="1" x14ac:dyDescent="0.15">
      <c r="A38" s="129"/>
      <c r="B38" s="132" t="s">
        <v>170</v>
      </c>
      <c r="C38" s="10" t="s">
        <v>13</v>
      </c>
      <c r="D38" s="11">
        <f t="shared" ref="D38:F39" si="3">SUM(D32,D35)</f>
        <v>3674</v>
      </c>
      <c r="E38" s="11">
        <f t="shared" si="3"/>
        <v>3089</v>
      </c>
      <c r="F38" s="11">
        <f t="shared" si="3"/>
        <v>3245</v>
      </c>
      <c r="G38" s="11"/>
      <c r="H38" s="11"/>
      <c r="I38" s="11"/>
      <c r="J38" s="11"/>
      <c r="K38" s="11"/>
      <c r="L38" s="11"/>
      <c r="M38" s="54"/>
      <c r="N38" s="41"/>
      <c r="O38" s="74">
        <f t="shared" si="0"/>
        <v>10008</v>
      </c>
    </row>
    <row r="39" spans="1:15" ht="21" customHeight="1" x14ac:dyDescent="0.15">
      <c r="A39" s="129"/>
      <c r="B39" s="132"/>
      <c r="C39" s="10" t="s">
        <v>14</v>
      </c>
      <c r="D39" s="11">
        <f t="shared" si="3"/>
        <v>15</v>
      </c>
      <c r="E39" s="11">
        <f t="shared" si="3"/>
        <v>11</v>
      </c>
      <c r="F39" s="11">
        <f t="shared" si="3"/>
        <v>9</v>
      </c>
      <c r="G39" s="11"/>
      <c r="H39" s="11"/>
      <c r="I39" s="11"/>
      <c r="J39" s="11"/>
      <c r="K39" s="11"/>
      <c r="L39" s="11"/>
      <c r="M39" s="54"/>
      <c r="N39" s="41"/>
      <c r="O39" s="74">
        <f t="shared" si="0"/>
        <v>35</v>
      </c>
    </row>
    <row r="40" spans="1:15" ht="21" customHeight="1" thickBot="1" x14ac:dyDescent="0.2">
      <c r="A40" s="130"/>
      <c r="B40" s="133"/>
      <c r="C40" s="13" t="s">
        <v>15</v>
      </c>
      <c r="D40" s="11">
        <f>SUM(D38:D39)</f>
        <v>3689</v>
      </c>
      <c r="E40" s="11">
        <f>SUM(E38:E39)</f>
        <v>3100</v>
      </c>
      <c r="F40" s="11">
        <f>SUM(F38:F39)</f>
        <v>3254</v>
      </c>
      <c r="G40" s="11"/>
      <c r="H40" s="11"/>
      <c r="I40" s="11"/>
      <c r="J40" s="11"/>
      <c r="K40" s="11"/>
      <c r="L40" s="11"/>
      <c r="M40" s="54"/>
      <c r="N40" s="41"/>
      <c r="O40" s="74">
        <f t="shared" si="0"/>
        <v>10043</v>
      </c>
    </row>
    <row r="41" spans="1:15" ht="21" customHeight="1" x14ac:dyDescent="0.15">
      <c r="A41" s="97" t="s">
        <v>18</v>
      </c>
      <c r="B41" s="98"/>
      <c r="C41" s="7" t="s">
        <v>13</v>
      </c>
      <c r="D41" s="8">
        <v>138</v>
      </c>
      <c r="E41" s="9">
        <v>162</v>
      </c>
      <c r="F41" s="9">
        <v>106</v>
      </c>
      <c r="G41" s="9"/>
      <c r="H41" s="9"/>
      <c r="I41" s="9"/>
      <c r="J41" s="9"/>
      <c r="K41" s="9"/>
      <c r="L41" s="9"/>
      <c r="M41" s="37"/>
      <c r="N41" s="43"/>
      <c r="O41" s="79">
        <f t="shared" si="0"/>
        <v>406</v>
      </c>
    </row>
    <row r="42" spans="1:15" ht="21" customHeight="1" x14ac:dyDescent="0.15">
      <c r="A42" s="99"/>
      <c r="B42" s="100"/>
      <c r="C42" s="10" t="s">
        <v>14</v>
      </c>
      <c r="D42" s="11">
        <v>51</v>
      </c>
      <c r="E42" s="12">
        <v>22</v>
      </c>
      <c r="F42" s="12">
        <v>18</v>
      </c>
      <c r="G42" s="12"/>
      <c r="H42" s="12"/>
      <c r="I42" s="12"/>
      <c r="J42" s="12"/>
      <c r="K42" s="12"/>
      <c r="L42" s="12"/>
      <c r="M42" s="32"/>
      <c r="N42" s="41"/>
      <c r="O42" s="74">
        <f t="shared" si="0"/>
        <v>91</v>
      </c>
    </row>
    <row r="43" spans="1:15" ht="21" customHeight="1" thickBot="1" x14ac:dyDescent="0.2">
      <c r="A43" s="101"/>
      <c r="B43" s="102"/>
      <c r="C43" s="13" t="s">
        <v>15</v>
      </c>
      <c r="D43" s="14">
        <f>SUM(D41:D42)</f>
        <v>189</v>
      </c>
      <c r="E43" s="14">
        <f>SUM(E41:E42)</f>
        <v>184</v>
      </c>
      <c r="F43" s="14">
        <f>SUM(F41:F42)</f>
        <v>124</v>
      </c>
      <c r="G43" s="14"/>
      <c r="H43" s="14"/>
      <c r="I43" s="14"/>
      <c r="J43" s="14"/>
      <c r="K43" s="14"/>
      <c r="L43" s="14"/>
      <c r="M43" s="57"/>
      <c r="N43" s="45"/>
      <c r="O43" s="90">
        <f t="shared" si="0"/>
        <v>497</v>
      </c>
    </row>
    <row r="44" spans="1:15" ht="21" customHeight="1" x14ac:dyDescent="0.15">
      <c r="A44" s="97" t="s">
        <v>19</v>
      </c>
      <c r="B44" s="98"/>
      <c r="C44" s="7" t="s">
        <v>13</v>
      </c>
      <c r="D44" s="8">
        <v>76</v>
      </c>
      <c r="E44" s="9">
        <v>161</v>
      </c>
      <c r="F44" s="9">
        <v>87</v>
      </c>
      <c r="G44" s="9"/>
      <c r="H44" s="9"/>
      <c r="I44" s="9"/>
      <c r="J44" s="9"/>
      <c r="K44" s="9"/>
      <c r="L44" s="9"/>
      <c r="M44" s="37"/>
      <c r="N44" s="43"/>
      <c r="O44" s="79">
        <f t="shared" si="0"/>
        <v>324</v>
      </c>
    </row>
    <row r="45" spans="1:15" ht="21" customHeight="1" x14ac:dyDescent="0.15">
      <c r="A45" s="99"/>
      <c r="B45" s="100"/>
      <c r="C45" s="10" t="s">
        <v>14</v>
      </c>
      <c r="D45" s="11">
        <v>0</v>
      </c>
      <c r="E45" s="12">
        <v>0</v>
      </c>
      <c r="F45" s="12">
        <v>0</v>
      </c>
      <c r="G45" s="12"/>
      <c r="H45" s="12"/>
      <c r="I45" s="12"/>
      <c r="J45" s="12"/>
      <c r="K45" s="12"/>
      <c r="L45" s="12"/>
      <c r="M45" s="32"/>
      <c r="N45" s="41"/>
      <c r="O45" s="74">
        <f t="shared" si="0"/>
        <v>0</v>
      </c>
    </row>
    <row r="46" spans="1:15" ht="21" customHeight="1" thickBot="1" x14ac:dyDescent="0.2">
      <c r="A46" s="101"/>
      <c r="B46" s="102"/>
      <c r="C46" s="13" t="s">
        <v>15</v>
      </c>
      <c r="D46" s="14">
        <f>SUM(D44:D45)</f>
        <v>76</v>
      </c>
      <c r="E46" s="44">
        <f>SUM(E44:E45)</f>
        <v>161</v>
      </c>
      <c r="F46" s="44">
        <f>SUM(F44:F45)</f>
        <v>87</v>
      </c>
      <c r="G46" s="44"/>
      <c r="H46" s="44"/>
      <c r="I46" s="44"/>
      <c r="J46" s="44"/>
      <c r="K46" s="44"/>
      <c r="L46" s="44"/>
      <c r="M46" s="55"/>
      <c r="N46" s="45"/>
      <c r="O46" s="90">
        <f t="shared" si="0"/>
        <v>324</v>
      </c>
    </row>
    <row r="47" spans="1:15" ht="21" customHeight="1" thickBot="1" x14ac:dyDescent="0.2">
      <c r="A47" s="111" t="s">
        <v>20</v>
      </c>
      <c r="B47" s="112"/>
      <c r="C47" s="113"/>
      <c r="D47" s="15">
        <f>SUM(D22,D31,D40,D43,D46)</f>
        <v>4799</v>
      </c>
      <c r="E47" s="15">
        <f>SUM(E22,E31,E40,E43,E46)</f>
        <v>4481</v>
      </c>
      <c r="F47" s="15">
        <f>SUM(F22,F31,F40,F43,F46)</f>
        <v>4204</v>
      </c>
      <c r="G47" s="15"/>
      <c r="H47" s="15"/>
      <c r="I47" s="15"/>
      <c r="J47" s="15"/>
      <c r="K47" s="15"/>
      <c r="L47" s="15"/>
      <c r="M47" s="58"/>
      <c r="N47" s="48"/>
      <c r="O47" s="76">
        <f t="shared" si="0"/>
        <v>13484</v>
      </c>
    </row>
    <row r="48" spans="1:15" ht="21" customHeight="1" thickBot="1" x14ac:dyDescent="0.2">
      <c r="A48" s="111" t="s">
        <v>173</v>
      </c>
      <c r="B48" s="112"/>
      <c r="C48" s="113"/>
      <c r="D48" s="15">
        <v>166</v>
      </c>
      <c r="E48" s="16">
        <v>128</v>
      </c>
      <c r="F48" s="16">
        <v>151</v>
      </c>
      <c r="G48" s="16"/>
      <c r="H48" s="16"/>
      <c r="I48" s="16"/>
      <c r="J48" s="16"/>
      <c r="K48" s="16"/>
      <c r="L48" s="16"/>
      <c r="M48" s="39"/>
      <c r="N48" s="48"/>
      <c r="O48" s="76">
        <f t="shared" si="0"/>
        <v>445</v>
      </c>
    </row>
    <row r="49" spans="1:15" ht="21" customHeight="1" thickBot="1" x14ac:dyDescent="0.2">
      <c r="A49" s="111" t="s">
        <v>21</v>
      </c>
      <c r="B49" s="112"/>
      <c r="C49" s="113"/>
      <c r="D49" s="15">
        <f>SUM(D47:D48)</f>
        <v>4965</v>
      </c>
      <c r="E49" s="16">
        <f>SUM(E47:E48)</f>
        <v>4609</v>
      </c>
      <c r="F49" s="16">
        <f>SUM(F47:F48)</f>
        <v>4355</v>
      </c>
      <c r="G49" s="16"/>
      <c r="H49" s="16"/>
      <c r="I49" s="16"/>
      <c r="J49" s="16"/>
      <c r="K49" s="16"/>
      <c r="L49" s="16"/>
      <c r="M49" s="39"/>
      <c r="N49" s="48"/>
      <c r="O49" s="76">
        <f t="shared" si="0"/>
        <v>13929</v>
      </c>
    </row>
    <row r="50" spans="1:15" ht="21" customHeight="1" x14ac:dyDescent="0.15">
      <c r="A50" s="114" t="s">
        <v>161</v>
      </c>
      <c r="B50" s="117" t="s">
        <v>22</v>
      </c>
      <c r="C50" s="17" t="s">
        <v>23</v>
      </c>
      <c r="D50" s="18">
        <v>3883</v>
      </c>
      <c r="E50" s="19">
        <v>2819</v>
      </c>
      <c r="F50" s="19">
        <v>3871</v>
      </c>
      <c r="G50" s="19"/>
      <c r="H50" s="19"/>
      <c r="I50" s="19"/>
      <c r="J50" s="19"/>
      <c r="K50" s="19"/>
      <c r="L50" s="19"/>
      <c r="M50" s="35"/>
      <c r="N50" s="46"/>
      <c r="O50" s="89">
        <f t="shared" si="0"/>
        <v>10573</v>
      </c>
    </row>
    <row r="51" spans="1:15" ht="21" customHeight="1" x14ac:dyDescent="0.15">
      <c r="A51" s="115"/>
      <c r="B51" s="100"/>
      <c r="C51" s="10" t="s">
        <v>24</v>
      </c>
      <c r="D51" s="11">
        <v>2490</v>
      </c>
      <c r="E51" s="12">
        <v>2046</v>
      </c>
      <c r="F51" s="12">
        <v>2429</v>
      </c>
      <c r="G51" s="12"/>
      <c r="H51" s="12"/>
      <c r="I51" s="12"/>
      <c r="J51" s="12"/>
      <c r="K51" s="12"/>
      <c r="L51" s="12"/>
      <c r="M51" s="32"/>
      <c r="N51" s="41"/>
      <c r="O51" s="74">
        <f t="shared" si="0"/>
        <v>6965</v>
      </c>
    </row>
    <row r="52" spans="1:15" ht="21" customHeight="1" x14ac:dyDescent="0.15">
      <c r="A52" s="115"/>
      <c r="B52" s="100"/>
      <c r="C52" s="10" t="s">
        <v>15</v>
      </c>
      <c r="D52" s="11">
        <f>SUM(D50:D51)</f>
        <v>6373</v>
      </c>
      <c r="E52" s="12">
        <f>SUM(E50:E51)</f>
        <v>4865</v>
      </c>
      <c r="F52" s="12">
        <f>SUM(F50:F51)</f>
        <v>6300</v>
      </c>
      <c r="G52" s="12"/>
      <c r="H52" s="12"/>
      <c r="I52" s="12"/>
      <c r="J52" s="12"/>
      <c r="K52" s="12"/>
      <c r="L52" s="12"/>
      <c r="M52" s="32"/>
      <c r="N52" s="41"/>
      <c r="O52" s="74">
        <f t="shared" si="0"/>
        <v>17538</v>
      </c>
    </row>
    <row r="53" spans="1:15" ht="21" customHeight="1" x14ac:dyDescent="0.15">
      <c r="A53" s="115"/>
      <c r="B53" s="118" t="s">
        <v>162</v>
      </c>
      <c r="C53" s="119"/>
      <c r="D53" s="11">
        <v>33</v>
      </c>
      <c r="E53" s="12">
        <v>30</v>
      </c>
      <c r="F53" s="12">
        <v>25</v>
      </c>
      <c r="G53" s="12"/>
      <c r="H53" s="12"/>
      <c r="I53" s="12"/>
      <c r="J53" s="12"/>
      <c r="K53" s="12"/>
      <c r="L53" s="12"/>
      <c r="M53" s="32"/>
      <c r="N53" s="41"/>
      <c r="O53" s="74">
        <f t="shared" si="0"/>
        <v>88</v>
      </c>
    </row>
    <row r="54" spans="1:15" ht="21" customHeight="1" thickBot="1" x14ac:dyDescent="0.2">
      <c r="A54" s="116"/>
      <c r="B54" s="120" t="s">
        <v>29</v>
      </c>
      <c r="C54" s="121"/>
      <c r="D54" s="20">
        <v>160</v>
      </c>
      <c r="E54" s="21">
        <v>104</v>
      </c>
      <c r="F54" s="21">
        <v>141</v>
      </c>
      <c r="G54" s="21"/>
      <c r="H54" s="21"/>
      <c r="I54" s="21"/>
      <c r="J54" s="21"/>
      <c r="K54" s="21"/>
      <c r="L54" s="21"/>
      <c r="M54" s="40"/>
      <c r="N54" s="42"/>
      <c r="O54" s="90">
        <f t="shared" si="0"/>
        <v>405</v>
      </c>
    </row>
    <row r="55" spans="1:15" ht="21" customHeight="1" thickBot="1" x14ac:dyDescent="0.2">
      <c r="A55" s="103" t="s">
        <v>196</v>
      </c>
      <c r="B55" s="104"/>
      <c r="C55" s="105"/>
      <c r="D55" s="15">
        <f>SUM(D52:D54)</f>
        <v>6566</v>
      </c>
      <c r="E55" s="16">
        <f>SUM(E52:E54)</f>
        <v>4999</v>
      </c>
      <c r="F55" s="16">
        <f>SUM(F52:F54)</f>
        <v>6466</v>
      </c>
      <c r="G55" s="16"/>
      <c r="H55" s="16"/>
      <c r="I55" s="16"/>
      <c r="J55" s="16"/>
      <c r="K55" s="16"/>
      <c r="L55" s="16"/>
      <c r="M55" s="39"/>
      <c r="N55" s="48"/>
      <c r="O55" s="76">
        <f t="shared" si="0"/>
        <v>18031</v>
      </c>
    </row>
    <row r="56" spans="1:15" ht="23.25" customHeight="1" thickBot="1" x14ac:dyDescent="0.2">
      <c r="A56" s="106" t="s">
        <v>174</v>
      </c>
      <c r="B56" s="107"/>
      <c r="C56" s="108"/>
      <c r="D56" s="77">
        <f>SUM(D49,D55)</f>
        <v>11531</v>
      </c>
      <c r="E56" s="78">
        <f>SUM(E49,E55)</f>
        <v>9608</v>
      </c>
      <c r="F56" s="78">
        <f>SUM(F49,F55)</f>
        <v>10821</v>
      </c>
      <c r="G56" s="78"/>
      <c r="H56" s="78"/>
      <c r="I56" s="78"/>
      <c r="J56" s="78"/>
      <c r="K56" s="78"/>
      <c r="L56" s="78"/>
      <c r="M56" s="82"/>
      <c r="N56" s="94"/>
      <c r="O56" s="76">
        <f t="shared" si="0"/>
        <v>31960</v>
      </c>
    </row>
    <row r="59" spans="1:15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mergeCells count="41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kudou</dc:creator>
  <cp:lastModifiedBy>OSS102</cp:lastModifiedBy>
  <cp:lastPrinted>2019-09-05T23:44:38Z</cp:lastPrinted>
  <dcterms:created xsi:type="dcterms:W3CDTF">2006-01-10T04:08:12Z</dcterms:created>
  <dcterms:modified xsi:type="dcterms:W3CDTF">2019-09-05T23:44:55Z</dcterms:modified>
</cp:coreProperties>
</file>